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mariu\Dropbox\CGT\Guia análisis de las cuentas\"/>
    </mc:Choice>
  </mc:AlternateContent>
  <xr:revisionPtr revIDLastSave="0" documentId="8_{A3C5DC6E-DDB5-430C-B653-C14175810805}" xr6:coauthVersionLast="46" xr6:coauthVersionMax="46" xr10:uidLastSave="{00000000-0000-0000-0000-000000000000}"/>
  <bookViews>
    <workbookView xWindow="-120" yWindow="-120" windowWidth="20730" windowHeight="11160" firstSheet="3" activeTab="8" xr2:uid="{00000000-000D-0000-FFFF-FFFF00000000}"/>
  </bookViews>
  <sheets>
    <sheet name="INTRODUCCIÓN" sheetId="10" r:id="rId1"/>
    <sheet name="Balance" sheetId="6" r:id="rId2"/>
    <sheet name="Pérdidas y Ganancias" sheetId="9" r:id="rId3"/>
    <sheet name="Ratios" sheetId="7" r:id="rId4"/>
    <sheet name="TABLA 1" sheetId="1" r:id="rId5"/>
    <sheet name="TABLA 2" sheetId="2" r:id="rId6"/>
    <sheet name="TABLA 3" sheetId="3" r:id="rId7"/>
    <sheet name="TABLA 4" sheetId="4" r:id="rId8"/>
    <sheet name="Políticas de Contratación" sheetId="8" r:id="rId9"/>
  </sheets>
  <definedNames>
    <definedName name="OLE_LINK3" localSheetId="4">'TABLA 1'!$A$3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9" l="1"/>
  <c r="J6" i="9"/>
  <c r="K6" i="9"/>
  <c r="L6" i="9"/>
  <c r="I7" i="9"/>
  <c r="J7" i="9"/>
  <c r="K7" i="9"/>
  <c r="L7" i="9"/>
  <c r="I8" i="9"/>
  <c r="J8" i="9"/>
  <c r="K8" i="9"/>
  <c r="L8" i="9"/>
  <c r="I9" i="9"/>
  <c r="J9" i="9"/>
  <c r="K9" i="9"/>
  <c r="L9" i="9"/>
  <c r="I10" i="9"/>
  <c r="J10" i="9"/>
  <c r="K10" i="9"/>
  <c r="L10" i="9"/>
  <c r="I11" i="9"/>
  <c r="J11" i="9"/>
  <c r="K11" i="9"/>
  <c r="L11" i="9"/>
  <c r="I12" i="9"/>
  <c r="J12" i="9"/>
  <c r="K12" i="9"/>
  <c r="L12" i="9"/>
  <c r="K13" i="9"/>
  <c r="L13" i="9"/>
  <c r="I14" i="9"/>
  <c r="J14" i="9"/>
  <c r="K14" i="9"/>
  <c r="L14" i="9"/>
  <c r="I15" i="9"/>
  <c r="J15" i="9"/>
  <c r="K15" i="9"/>
  <c r="L15" i="9"/>
  <c r="I18" i="9"/>
  <c r="J18" i="9"/>
  <c r="K18" i="9"/>
  <c r="L18" i="9"/>
  <c r="I19" i="9"/>
  <c r="J19" i="9"/>
  <c r="K19" i="9"/>
  <c r="L19" i="9"/>
  <c r="I20" i="9"/>
  <c r="J20" i="9"/>
  <c r="K20" i="9"/>
  <c r="L20" i="9"/>
  <c r="I22" i="9"/>
  <c r="J22" i="9"/>
  <c r="K22" i="9"/>
  <c r="L22" i="9"/>
  <c r="J5" i="9"/>
  <c r="K5" i="9"/>
  <c r="L5" i="9"/>
  <c r="I5" i="9"/>
  <c r="F10" i="7"/>
  <c r="F71" i="7"/>
  <c r="H20" i="6"/>
  <c r="C15" i="6"/>
  <c r="D15" i="6"/>
  <c r="E15" i="6"/>
  <c r="B15" i="6"/>
  <c r="B44" i="7"/>
  <c r="E46" i="7"/>
  <c r="F46" i="7"/>
  <c r="B46" i="7"/>
  <c r="H6" i="9"/>
  <c r="H7" i="9"/>
  <c r="H8" i="9"/>
  <c r="H9" i="9"/>
  <c r="H10" i="9"/>
  <c r="H11" i="9"/>
  <c r="H12" i="9"/>
  <c r="H13" i="9"/>
  <c r="H14" i="9"/>
  <c r="H15" i="9"/>
  <c r="H16" i="9"/>
  <c r="H17" i="9"/>
  <c r="H18" i="9"/>
  <c r="H19" i="9"/>
  <c r="H20" i="9"/>
  <c r="H21" i="9"/>
  <c r="H22" i="9"/>
  <c r="H23" i="9"/>
  <c r="H5" i="9"/>
  <c r="E33" i="6"/>
  <c r="L33" i="6" s="1"/>
  <c r="B13" i="9"/>
  <c r="C13" i="9"/>
  <c r="I13" i="9" s="1"/>
  <c r="D13" i="9"/>
  <c r="J13" i="9" s="1"/>
  <c r="E13" i="9"/>
  <c r="F13" i="9"/>
  <c r="F12" i="7"/>
  <c r="I7" i="6"/>
  <c r="J7" i="6"/>
  <c r="K7" i="6"/>
  <c r="L7" i="6"/>
  <c r="I8" i="6"/>
  <c r="J8" i="6"/>
  <c r="K8" i="6"/>
  <c r="L8" i="6"/>
  <c r="I10" i="6"/>
  <c r="J10" i="6"/>
  <c r="K10" i="6"/>
  <c r="L10" i="6"/>
  <c r="I11" i="6"/>
  <c r="J11" i="6"/>
  <c r="K11" i="6"/>
  <c r="L11" i="6"/>
  <c r="I12" i="6"/>
  <c r="J12" i="6"/>
  <c r="K12" i="6"/>
  <c r="L12" i="6"/>
  <c r="I13" i="6"/>
  <c r="J13" i="6"/>
  <c r="K13" i="6"/>
  <c r="L13" i="6"/>
  <c r="I14" i="6"/>
  <c r="J14" i="6"/>
  <c r="K14" i="6"/>
  <c r="L14" i="6"/>
  <c r="L15" i="6"/>
  <c r="I16" i="6"/>
  <c r="J16" i="6"/>
  <c r="K16" i="6"/>
  <c r="L16" i="6"/>
  <c r="I17" i="6"/>
  <c r="J17" i="6"/>
  <c r="K17" i="6"/>
  <c r="L17" i="6"/>
  <c r="I18" i="6"/>
  <c r="J18" i="6"/>
  <c r="K18" i="6"/>
  <c r="L18" i="6"/>
  <c r="I19" i="6"/>
  <c r="J19" i="6"/>
  <c r="K19" i="6"/>
  <c r="L19" i="6"/>
  <c r="I22" i="6"/>
  <c r="J22" i="6"/>
  <c r="K22" i="6"/>
  <c r="L22" i="6"/>
  <c r="I23" i="6"/>
  <c r="J23" i="6"/>
  <c r="K23" i="6"/>
  <c r="L23" i="6"/>
  <c r="I24" i="6"/>
  <c r="J24" i="6"/>
  <c r="K24" i="6"/>
  <c r="L24" i="6"/>
  <c r="I25" i="6"/>
  <c r="J25" i="6"/>
  <c r="K25" i="6"/>
  <c r="L25" i="6"/>
  <c r="I26" i="6"/>
  <c r="J26" i="6"/>
  <c r="K26" i="6"/>
  <c r="L26" i="6"/>
  <c r="I27" i="6"/>
  <c r="J27" i="6"/>
  <c r="K27" i="6"/>
  <c r="L27" i="6"/>
  <c r="H6" i="6"/>
  <c r="H7" i="6"/>
  <c r="H8" i="6"/>
  <c r="H9" i="6"/>
  <c r="H10" i="6"/>
  <c r="H11" i="6"/>
  <c r="H12" i="6"/>
  <c r="H13" i="6"/>
  <c r="H14" i="6"/>
  <c r="H15" i="6"/>
  <c r="H16" i="6"/>
  <c r="H17" i="6"/>
  <c r="H18" i="6"/>
  <c r="H19" i="6"/>
  <c r="H21" i="6"/>
  <c r="H22" i="6"/>
  <c r="H23" i="6"/>
  <c r="H24" i="6"/>
  <c r="H25" i="6"/>
  <c r="H26" i="6"/>
  <c r="H27" i="6"/>
  <c r="H28" i="6"/>
  <c r="H5" i="6"/>
  <c r="I32" i="6"/>
  <c r="J32" i="6"/>
  <c r="K32" i="6"/>
  <c r="L32" i="6"/>
  <c r="I34" i="6"/>
  <c r="I35" i="6"/>
  <c r="J35" i="6"/>
  <c r="K35" i="6"/>
  <c r="L35" i="6"/>
  <c r="I36" i="6"/>
  <c r="J36" i="6"/>
  <c r="K36" i="6"/>
  <c r="L36" i="6"/>
  <c r="I37" i="6"/>
  <c r="J37" i="6"/>
  <c r="K37" i="6"/>
  <c r="L37" i="6"/>
  <c r="I38" i="6"/>
  <c r="J38" i="6"/>
  <c r="K38" i="6"/>
  <c r="L38" i="6"/>
  <c r="I39" i="6"/>
  <c r="J39" i="6"/>
  <c r="K39" i="6"/>
  <c r="L39" i="6"/>
  <c r="I40" i="6"/>
  <c r="J40" i="6"/>
  <c r="K40" i="6"/>
  <c r="L40" i="6"/>
  <c r="I41" i="6"/>
  <c r="J41" i="6"/>
  <c r="K41" i="6"/>
  <c r="L41" i="6"/>
  <c r="I42" i="6"/>
  <c r="J42" i="6"/>
  <c r="K42" i="6"/>
  <c r="L42" i="6"/>
  <c r="I44" i="6"/>
  <c r="J44" i="6"/>
  <c r="K44" i="6"/>
  <c r="L44" i="6"/>
  <c r="I46" i="6"/>
  <c r="J46" i="6"/>
  <c r="K46" i="6"/>
  <c r="L46" i="6"/>
  <c r="I47" i="6"/>
  <c r="J47" i="6"/>
  <c r="K47" i="6"/>
  <c r="L47" i="6"/>
  <c r="K48" i="6"/>
  <c r="L48" i="6"/>
  <c r="I49" i="6"/>
  <c r="J49" i="6"/>
  <c r="K49" i="6"/>
  <c r="L49" i="6"/>
  <c r="I50" i="6"/>
  <c r="J50" i="6"/>
  <c r="K50" i="6"/>
  <c r="L50" i="6"/>
  <c r="I51" i="6"/>
  <c r="J51" i="6"/>
  <c r="K51" i="6"/>
  <c r="L51" i="6"/>
  <c r="I52" i="6"/>
  <c r="J52" i="6"/>
  <c r="K52" i="6"/>
  <c r="L52" i="6"/>
  <c r="I53" i="6"/>
  <c r="J53" i="6"/>
  <c r="K53" i="6"/>
  <c r="L53" i="6"/>
  <c r="I59" i="6"/>
  <c r="J59" i="6"/>
  <c r="K59" i="6"/>
  <c r="L59" i="6"/>
  <c r="I60" i="6"/>
  <c r="J60" i="6"/>
  <c r="K60" i="6"/>
  <c r="L60" i="6"/>
  <c r="H59" i="6"/>
  <c r="H60" i="6"/>
  <c r="H32" i="6"/>
  <c r="H33" i="6"/>
  <c r="H34" i="6"/>
  <c r="H35" i="6"/>
  <c r="H36" i="6"/>
  <c r="H37" i="6"/>
  <c r="H38" i="6"/>
  <c r="H39" i="6"/>
  <c r="H40" i="6"/>
  <c r="H41" i="6"/>
  <c r="H42" i="6"/>
  <c r="H43" i="6"/>
  <c r="H44" i="6"/>
  <c r="H45" i="6"/>
  <c r="H46" i="6"/>
  <c r="H47" i="6"/>
  <c r="H48" i="6"/>
  <c r="H49" i="6"/>
  <c r="H50" i="6"/>
  <c r="H51" i="6"/>
  <c r="H52" i="6"/>
  <c r="H53" i="6"/>
  <c r="H54" i="6"/>
  <c r="H55" i="6"/>
  <c r="H56" i="6"/>
  <c r="H57" i="6"/>
  <c r="H58" i="6"/>
  <c r="H31" i="6"/>
  <c r="C33" i="6"/>
  <c r="I48" i="6" s="1"/>
  <c r="B33" i="6"/>
  <c r="C9" i="6"/>
  <c r="C6" i="6" s="1"/>
  <c r="D9" i="6"/>
  <c r="D6" i="6" s="1"/>
  <c r="D71" i="7" s="1"/>
  <c r="E9" i="6"/>
  <c r="E6" i="6" s="1"/>
  <c r="K6" i="6" s="1"/>
  <c r="B9" i="6"/>
  <c r="B6" i="6" s="1"/>
  <c r="B71" i="7" s="1"/>
  <c r="D46" i="7" l="1"/>
  <c r="C46" i="7"/>
  <c r="I9" i="6"/>
  <c r="L9" i="6"/>
  <c r="I6" i="6"/>
  <c r="E71" i="7"/>
  <c r="C71" i="7"/>
  <c r="K9" i="6"/>
  <c r="J9" i="6"/>
  <c r="L6" i="6"/>
  <c r="I33" i="6"/>
  <c r="J48" i="6"/>
  <c r="L34" i="6"/>
  <c r="J6" i="6"/>
  <c r="C5" i="7" l="1"/>
  <c r="D5" i="7"/>
  <c r="E5" i="7"/>
  <c r="F5" i="7"/>
  <c r="B5" i="7"/>
  <c r="C44" i="7"/>
  <c r="D44" i="7"/>
  <c r="E44" i="7"/>
  <c r="F44" i="7"/>
  <c r="C45" i="7"/>
  <c r="C56" i="7" s="1"/>
  <c r="D45" i="7"/>
  <c r="D56" i="7" s="1"/>
  <c r="E45" i="7"/>
  <c r="E56" i="7" s="1"/>
  <c r="F45" i="7"/>
  <c r="F54" i="7" s="1"/>
  <c r="B45" i="7"/>
  <c r="B54" i="7" s="1"/>
  <c r="F20" i="9"/>
  <c r="C20" i="9"/>
  <c r="D20" i="9"/>
  <c r="E20" i="9"/>
  <c r="B20" i="9"/>
  <c r="C16" i="9"/>
  <c r="D16" i="9"/>
  <c r="J16" i="9" s="1"/>
  <c r="E16" i="9"/>
  <c r="K16" i="9" s="1"/>
  <c r="F16" i="9"/>
  <c r="B16" i="9"/>
  <c r="B17" i="9" s="1"/>
  <c r="F17" i="9"/>
  <c r="C47" i="7"/>
  <c r="D47" i="7"/>
  <c r="E47" i="7"/>
  <c r="F47" i="7"/>
  <c r="B47" i="7"/>
  <c r="B49" i="7" s="1"/>
  <c r="I30" i="8"/>
  <c r="J30" i="8"/>
  <c r="K30" i="8"/>
  <c r="L30" i="8"/>
  <c r="I31" i="8"/>
  <c r="J31" i="8"/>
  <c r="K31" i="8"/>
  <c r="L31" i="8"/>
  <c r="I32" i="8"/>
  <c r="J32" i="8"/>
  <c r="K32" i="8"/>
  <c r="L32" i="8"/>
  <c r="I33" i="8"/>
  <c r="J33" i="8"/>
  <c r="K33" i="8"/>
  <c r="L33" i="8"/>
  <c r="J29" i="8"/>
  <c r="K29" i="8"/>
  <c r="L29" i="8"/>
  <c r="I29" i="8"/>
  <c r="I6" i="8"/>
  <c r="J6" i="8"/>
  <c r="K6" i="8"/>
  <c r="L6" i="8"/>
  <c r="I7" i="8"/>
  <c r="J7" i="8"/>
  <c r="K7" i="8"/>
  <c r="L7" i="8"/>
  <c r="I8" i="8"/>
  <c r="J8" i="8"/>
  <c r="K8" i="8"/>
  <c r="L8" i="8"/>
  <c r="I9" i="8"/>
  <c r="J9" i="8"/>
  <c r="K9" i="8"/>
  <c r="L9" i="8"/>
  <c r="I10" i="8"/>
  <c r="J10" i="8"/>
  <c r="K10" i="8"/>
  <c r="L10" i="8"/>
  <c r="I11" i="8"/>
  <c r="J11" i="8"/>
  <c r="K11" i="8"/>
  <c r="L11" i="8"/>
  <c r="I12" i="8"/>
  <c r="J12" i="8"/>
  <c r="K12" i="8"/>
  <c r="L12" i="8"/>
  <c r="I13" i="8"/>
  <c r="J13" i="8"/>
  <c r="K13" i="8"/>
  <c r="L13" i="8"/>
  <c r="I14" i="8"/>
  <c r="J14" i="8"/>
  <c r="K14" i="8"/>
  <c r="L14" i="8"/>
  <c r="I15" i="8"/>
  <c r="J15" i="8"/>
  <c r="K15" i="8"/>
  <c r="L15" i="8"/>
  <c r="J5" i="8"/>
  <c r="K5" i="8"/>
  <c r="L5" i="8"/>
  <c r="I5" i="8"/>
  <c r="B26" i="8"/>
  <c r="C26" i="8"/>
  <c r="D26" i="8"/>
  <c r="E26" i="8"/>
  <c r="F26" i="8"/>
  <c r="I56" i="6"/>
  <c r="J56" i="6"/>
  <c r="K56" i="6"/>
  <c r="L56" i="6"/>
  <c r="I57" i="6"/>
  <c r="J57" i="6"/>
  <c r="K57" i="6"/>
  <c r="L57" i="6"/>
  <c r="B45" i="6"/>
  <c r="B57" i="6"/>
  <c r="B20" i="8"/>
  <c r="C20" i="8"/>
  <c r="D20" i="8"/>
  <c r="E20" i="8"/>
  <c r="F20" i="8"/>
  <c r="B21" i="8"/>
  <c r="C21" i="8"/>
  <c r="D21" i="8"/>
  <c r="E21" i="8"/>
  <c r="F21" i="8"/>
  <c r="B22" i="8"/>
  <c r="C22" i="8"/>
  <c r="D22" i="8"/>
  <c r="E22" i="8"/>
  <c r="F22" i="8"/>
  <c r="B23" i="8"/>
  <c r="C23" i="8"/>
  <c r="D23" i="8"/>
  <c r="E23" i="8"/>
  <c r="F23" i="8"/>
  <c r="B24" i="8"/>
  <c r="C24" i="8"/>
  <c r="D24" i="8"/>
  <c r="E24" i="8"/>
  <c r="F24" i="8"/>
  <c r="B25" i="8"/>
  <c r="C25" i="8"/>
  <c r="D25" i="8"/>
  <c r="E25" i="8"/>
  <c r="F25" i="8"/>
  <c r="C19" i="8"/>
  <c r="D19" i="8"/>
  <c r="E19" i="8"/>
  <c r="F19" i="8"/>
  <c r="B19" i="8"/>
  <c r="C18" i="8"/>
  <c r="D18" i="8"/>
  <c r="E18" i="8"/>
  <c r="F18" i="8"/>
  <c r="B18" i="8"/>
  <c r="F4" i="8"/>
  <c r="F17" i="8" s="1"/>
  <c r="F28" i="8" s="1"/>
  <c r="L28" i="8" s="1"/>
  <c r="C4" i="8"/>
  <c r="C17" i="8" s="1"/>
  <c r="C28" i="8" s="1"/>
  <c r="I28" i="8" s="1"/>
  <c r="D4" i="8"/>
  <c r="D17" i="8" s="1"/>
  <c r="D28" i="8" s="1"/>
  <c r="J28" i="8" s="1"/>
  <c r="E4" i="8"/>
  <c r="E17" i="8" s="1"/>
  <c r="E28" i="8" s="1"/>
  <c r="K28" i="8" s="1"/>
  <c r="B4" i="8"/>
  <c r="B17" i="8" s="1"/>
  <c r="B28" i="8" s="1"/>
  <c r="B1" i="6"/>
  <c r="C30" i="6"/>
  <c r="I30" i="6" s="1"/>
  <c r="D30" i="6"/>
  <c r="J30" i="6" s="1"/>
  <c r="E30" i="6"/>
  <c r="K30" i="6" s="1"/>
  <c r="F30" i="6"/>
  <c r="L30" i="6" s="1"/>
  <c r="B30" i="6"/>
  <c r="B1" i="9"/>
  <c r="C4" i="9"/>
  <c r="I4" i="9" s="1"/>
  <c r="D4" i="9"/>
  <c r="J4" i="9" s="1"/>
  <c r="E4" i="9"/>
  <c r="K4" i="9" s="1"/>
  <c r="F4" i="9"/>
  <c r="L4" i="9" s="1"/>
  <c r="B4" i="9"/>
  <c r="C4" i="6"/>
  <c r="I4" i="6" s="1"/>
  <c r="D4" i="6"/>
  <c r="J4" i="6" s="1"/>
  <c r="E4" i="6"/>
  <c r="K4" i="6" s="1"/>
  <c r="F4" i="6"/>
  <c r="L4" i="6" s="1"/>
  <c r="B4" i="6"/>
  <c r="L16" i="9" l="1"/>
  <c r="I16" i="9"/>
  <c r="B43" i="6"/>
  <c r="B31" i="6" s="1"/>
  <c r="I15" i="6"/>
  <c r="J15" i="6"/>
  <c r="K15" i="6"/>
  <c r="D17" i="9"/>
  <c r="C17" i="9"/>
  <c r="F21" i="9"/>
  <c r="E17" i="9"/>
  <c r="B21" i="9"/>
  <c r="D49" i="7"/>
  <c r="B63" i="7"/>
  <c r="C49" i="7"/>
  <c r="F50" i="7"/>
  <c r="E49" i="7"/>
  <c r="D54" i="7"/>
  <c r="E54" i="7"/>
  <c r="C54" i="7"/>
  <c r="F49" i="7"/>
  <c r="E50" i="7"/>
  <c r="B56" i="7"/>
  <c r="D50" i="7"/>
  <c r="F56" i="7"/>
  <c r="C50" i="7"/>
  <c r="I4" i="8"/>
  <c r="L4" i="8"/>
  <c r="K4" i="8"/>
  <c r="J4" i="8"/>
  <c r="E57" i="6"/>
  <c r="D57" i="6"/>
  <c r="C57" i="6"/>
  <c r="I55" i="6" s="1"/>
  <c r="E45" i="6"/>
  <c r="D45" i="6"/>
  <c r="C45" i="6"/>
  <c r="I45" i="6" s="1"/>
  <c r="E21" i="6"/>
  <c r="D21" i="6"/>
  <c r="C21" i="6"/>
  <c r="B21" i="6"/>
  <c r="B50" i="7"/>
  <c r="J17" i="9" l="1"/>
  <c r="K17" i="9"/>
  <c r="L17" i="9"/>
  <c r="C21" i="9"/>
  <c r="I17" i="9"/>
  <c r="J45" i="6"/>
  <c r="C5" i="6"/>
  <c r="I21" i="6"/>
  <c r="D5" i="6"/>
  <c r="J21" i="6"/>
  <c r="L45" i="6"/>
  <c r="K45" i="6"/>
  <c r="E5" i="6"/>
  <c r="K21" i="6"/>
  <c r="L21" i="6"/>
  <c r="D21" i="9"/>
  <c r="D68" i="7" s="1"/>
  <c r="B68" i="7"/>
  <c r="B23" i="9"/>
  <c r="E21" i="9"/>
  <c r="F23" i="9"/>
  <c r="D43" i="6"/>
  <c r="E43" i="6"/>
  <c r="C43" i="6"/>
  <c r="I43" i="6" s="1"/>
  <c r="J55" i="6"/>
  <c r="D37" i="7"/>
  <c r="K55" i="6"/>
  <c r="L55" i="6"/>
  <c r="F63" i="7"/>
  <c r="F68" i="7"/>
  <c r="F37" i="7"/>
  <c r="B13" i="7"/>
  <c r="B39" i="7"/>
  <c r="B66" i="7"/>
  <c r="B61" i="7"/>
  <c r="E33" i="7"/>
  <c r="E63" i="7"/>
  <c r="E37" i="7"/>
  <c r="C13" i="7"/>
  <c r="D33" i="7"/>
  <c r="D63" i="7"/>
  <c r="C32" i="7"/>
  <c r="C63" i="7"/>
  <c r="B75" i="7"/>
  <c r="F74" i="7"/>
  <c r="F76" i="7" s="1"/>
  <c r="C28" i="6"/>
  <c r="E28" i="6"/>
  <c r="E30" i="7" s="1"/>
  <c r="B60" i="6"/>
  <c r="B28" i="6"/>
  <c r="B30" i="7" s="1"/>
  <c r="F28" i="6"/>
  <c r="D28" i="6"/>
  <c r="B5" i="6"/>
  <c r="B10" i="7" s="1"/>
  <c r="D32" i="7"/>
  <c r="B74" i="7"/>
  <c r="B76" i="7" s="1"/>
  <c r="B23" i="7"/>
  <c r="B25" i="7"/>
  <c r="B19" i="7"/>
  <c r="D13" i="7"/>
  <c r="E13" i="7"/>
  <c r="E32" i="7"/>
  <c r="C39" i="7"/>
  <c r="F13" i="7"/>
  <c r="B17" i="7"/>
  <c r="B27" i="7"/>
  <c r="F32" i="7"/>
  <c r="B37" i="7"/>
  <c r="D39" i="7"/>
  <c r="C37" i="7"/>
  <c r="E39" i="7"/>
  <c r="F33" i="7"/>
  <c r="B33" i="7"/>
  <c r="F39" i="7"/>
  <c r="C33" i="7"/>
  <c r="B32" i="7"/>
  <c r="K21" i="9" l="1"/>
  <c r="D23" i="9"/>
  <c r="C23" i="9"/>
  <c r="I23" i="9" s="1"/>
  <c r="I21" i="9"/>
  <c r="J21" i="9"/>
  <c r="C68" i="7"/>
  <c r="L21" i="9"/>
  <c r="I5" i="6"/>
  <c r="C10" i="7"/>
  <c r="D12" i="7"/>
  <c r="D10" i="7"/>
  <c r="E12" i="7"/>
  <c r="E10" i="7"/>
  <c r="E31" i="6"/>
  <c r="E17" i="7" s="1"/>
  <c r="L43" i="6"/>
  <c r="K43" i="6"/>
  <c r="J43" i="6"/>
  <c r="I28" i="6"/>
  <c r="B12" i="7"/>
  <c r="L28" i="6"/>
  <c r="D25" i="7"/>
  <c r="C12" i="7"/>
  <c r="L31" i="6"/>
  <c r="K28" i="6"/>
  <c r="J28" i="6"/>
  <c r="E68" i="7"/>
  <c r="E23" i="9"/>
  <c r="C31" i="6"/>
  <c r="I31" i="6" s="1"/>
  <c r="C60" i="6"/>
  <c r="F27" i="7"/>
  <c r="F75" i="7"/>
  <c r="F25" i="7"/>
  <c r="C74" i="7"/>
  <c r="C76" i="7" s="1"/>
  <c r="F30" i="7"/>
  <c r="D23" i="7"/>
  <c r="L5" i="6"/>
  <c r="F17" i="7"/>
  <c r="K5" i="6"/>
  <c r="D30" i="7"/>
  <c r="J5" i="6"/>
  <c r="C30" i="7"/>
  <c r="D74" i="7"/>
  <c r="D76" i="7" s="1"/>
  <c r="F23" i="7"/>
  <c r="C8" i="7"/>
  <c r="D27" i="7"/>
  <c r="E27" i="7"/>
  <c r="E8" i="7"/>
  <c r="E23" i="7"/>
  <c r="C27" i="7"/>
  <c r="E25" i="7"/>
  <c r="E75" i="7"/>
  <c r="E60" i="6"/>
  <c r="L58" i="6" s="1"/>
  <c r="C75" i="7"/>
  <c r="I58" i="6"/>
  <c r="C25" i="7"/>
  <c r="D75" i="7"/>
  <c r="E74" i="7"/>
  <c r="E76" i="7" s="1"/>
  <c r="C23" i="7"/>
  <c r="B8" i="7"/>
  <c r="F8" i="7"/>
  <c r="D8" i="7"/>
  <c r="K23" i="9" l="1"/>
  <c r="J23" i="9"/>
  <c r="L23" i="9"/>
  <c r="E19" i="7"/>
  <c r="F66" i="7"/>
  <c r="F61" i="7"/>
  <c r="F19" i="7"/>
  <c r="E66" i="7"/>
  <c r="E61" i="7"/>
  <c r="C19" i="7"/>
  <c r="C66" i="7"/>
  <c r="C61" i="7"/>
  <c r="C17" i="7"/>
  <c r="K34" i="6" l="1"/>
  <c r="J34" i="6"/>
  <c r="D33" i="6"/>
  <c r="D31" i="6" s="1"/>
  <c r="K33" i="6" l="1"/>
  <c r="J31" i="6"/>
  <c r="K31" i="6"/>
  <c r="D17" i="7"/>
  <c r="D19" i="7"/>
  <c r="D66" i="7"/>
  <c r="D61" i="7"/>
  <c r="D60" i="6"/>
  <c r="J33" i="6"/>
  <c r="J58" i="6" l="1"/>
  <c r="K58" i="6"/>
</calcChain>
</file>

<file path=xl/sharedStrings.xml><?xml version="1.0" encoding="utf-8"?>
<sst xmlns="http://schemas.openxmlformats.org/spreadsheetml/2006/main" count="302" uniqueCount="259">
  <si>
    <t>TABLA 1: DATOS GENERALES DE LA EMPRESA</t>
  </si>
  <si>
    <t>VARIABLE</t>
  </si>
  <si>
    <t>DESCRIPCIÓN</t>
  </si>
  <si>
    <t>INFORMACIÓN/DATO</t>
  </si>
  <si>
    <t>Tamaño</t>
  </si>
  <si>
    <r>
      <t>·</t>
    </r>
    <r>
      <rPr>
        <sz val="7"/>
        <color theme="1"/>
        <rFont val="Times New Roman"/>
        <family val="1"/>
      </rPr>
      <t xml:space="preserve">        </t>
    </r>
    <r>
      <rPr>
        <sz val="11"/>
        <color theme="1"/>
        <rFont val="Calibri"/>
        <family val="2"/>
        <scheme val="minor"/>
      </rPr>
      <t>Pequeñas: menos de 49 trabajadores.</t>
    </r>
  </si>
  <si>
    <r>
      <t>·</t>
    </r>
    <r>
      <rPr>
        <sz val="7"/>
        <color theme="1"/>
        <rFont val="Times New Roman"/>
        <family val="1"/>
      </rPr>
      <t xml:space="preserve">        </t>
    </r>
    <r>
      <rPr>
        <sz val="11"/>
        <color theme="1"/>
        <rFont val="Calibri"/>
        <family val="2"/>
        <scheme val="minor"/>
      </rPr>
      <t>Medianas: entre 50 y 249 trabajadores.</t>
    </r>
  </si>
  <si>
    <r>
      <t>·</t>
    </r>
    <r>
      <rPr>
        <sz val="7"/>
        <color theme="1"/>
        <rFont val="Times New Roman"/>
        <family val="1"/>
      </rPr>
      <t xml:space="preserve">        </t>
    </r>
    <r>
      <rPr>
        <sz val="11"/>
        <color theme="1"/>
        <rFont val="Calibri"/>
        <family val="2"/>
        <scheme val="minor"/>
      </rPr>
      <t>Grandes: Más de 250 trabajadores</t>
    </r>
  </si>
  <si>
    <t>Localización</t>
  </si>
  <si>
    <t>Ciudad y especificar si está en algún centro o distrito industrial.</t>
  </si>
  <si>
    <t>Capital nacional o multinacional</t>
  </si>
  <si>
    <t>Empresa de capital extranjera o nacional</t>
  </si>
  <si>
    <t>Pertenencia algún grupo empresarial</t>
  </si>
  <si>
    <t>En caso de pertenecer a algún grupo empresarial, sería bueno conocer las cuentas consolidadas</t>
  </si>
  <si>
    <t>N.º de centros en España</t>
  </si>
  <si>
    <t>Conocer si existen más centros de esta empresa y si realizan la misma actividad. Es importante en caso de reestructuración o cambio en las condiciones laborales, para hacer comparaciones</t>
  </si>
  <si>
    <t>N.º de centros en el mundo</t>
  </si>
  <si>
    <t>Conocer el nivel de globalización e internacionalización del Grupo y, en definitiva, el tamaño del mismo.</t>
  </si>
  <si>
    <t>Actividad sectorial de la empresa</t>
  </si>
  <si>
    <t>Tipo de actividad(es) sectorial(es) que desarrolla</t>
  </si>
  <si>
    <t>Empresas similares del sector/competidores</t>
  </si>
  <si>
    <t>Alta o baja competencia en el sector</t>
  </si>
  <si>
    <t>Situación actual del sector</t>
  </si>
  <si>
    <t>Evolución coyuntural del sector en los últimos años, estable, creciente o decreciente</t>
  </si>
  <si>
    <t>Situación de la empresa dentro del sector</t>
  </si>
  <si>
    <t>Si la empresa es líder en el sector, un centro más, o sin embargo es una empresa que ha ido perdiendo peso.</t>
  </si>
  <si>
    <t>Peso de los costes laborales sobre el total de costes</t>
  </si>
  <si>
    <t>Es importante conocer si la actividad es intensiva en mano de obra o no. Para ello, sería importante conocer el porcentaje aproximado.</t>
  </si>
  <si>
    <t>Volumen de facturación y beneficios anuales</t>
  </si>
  <si>
    <t>Este dato viene en las cuentas anuales y es importante conocerlo para dimensionar la actividad de la empresa.</t>
  </si>
  <si>
    <t>TABLA 2: ESTRATEGIA EMPRESARIALES</t>
  </si>
  <si>
    <t>Tipo de estrategia de crecimiento de la empresa</t>
  </si>
  <si>
    <t>Crecimiento de la empresa en base a la expansión de ésta en otros territorios, absorciones de otras empresas tratando de captar una parte mayor del mercado, simplemente</t>
  </si>
  <si>
    <t>Tipo de estrategia de rentabilidad: Volumen/reducción de costes/innovación… (mirar bien como ponerlo)</t>
  </si>
  <si>
    <t>Estrategia en base a:</t>
  </si>
  <si>
    <r>
      <t xml:space="preserve">la flexibilidad y diversidad productiva </t>
    </r>
    <r>
      <rPr>
        <sz val="11"/>
        <color theme="1"/>
        <rFont val="Wingdings"/>
        <charset val="2"/>
      </rPr>
      <t>à</t>
    </r>
    <r>
      <rPr>
        <sz val="11"/>
        <color theme="1"/>
        <rFont val="Calibri"/>
        <family val="2"/>
        <scheme val="minor"/>
      </rPr>
      <t xml:space="preserve"> demandas distintas, diferentes producciones</t>
    </r>
  </si>
  <si>
    <r>
      <t xml:space="preserve">Calidad e innovación </t>
    </r>
    <r>
      <rPr>
        <sz val="11"/>
        <color theme="1"/>
        <rFont val="Wingdings"/>
        <charset val="2"/>
      </rPr>
      <t>à</t>
    </r>
    <r>
      <rPr>
        <sz val="11"/>
        <color theme="1"/>
        <rFont val="Calibri"/>
        <family val="2"/>
        <scheme val="minor"/>
      </rPr>
      <t xml:space="preserve"> gama alta, inversión en innovación, cualificación</t>
    </r>
  </si>
  <si>
    <r>
      <t xml:space="preserve">Volumen y estandarización </t>
    </r>
    <r>
      <rPr>
        <sz val="11"/>
        <color theme="1"/>
        <rFont val="Wingdings"/>
        <charset val="2"/>
      </rPr>
      <t>à</t>
    </r>
    <r>
      <rPr>
        <sz val="11"/>
        <color theme="1"/>
        <rFont val="Calibri"/>
        <family val="2"/>
        <scheme val="minor"/>
      </rPr>
      <t xml:space="preserve"> producción estandarizada y cuando mayor volumen, mayor es la reducción de costes.</t>
    </r>
  </si>
  <si>
    <t>Otras estrategias o combinaciones</t>
  </si>
  <si>
    <t>Estrategia productiva</t>
  </si>
  <si>
    <t>Anotar si la empresa ha ido fragmentando la producción, deslocalizando, subcontratando…</t>
  </si>
  <si>
    <t>Estrategia de mercado</t>
  </si>
  <si>
    <t>Si la empresa tiene orientación exportadora o simplemente se orienta al mercado nacional</t>
  </si>
  <si>
    <t>Gama</t>
  </si>
  <si>
    <r>
      <t>·</t>
    </r>
    <r>
      <rPr>
        <sz val="7"/>
        <color theme="1"/>
        <rFont val="Times New Roman"/>
        <family val="1"/>
      </rPr>
      <t xml:space="preserve">         </t>
    </r>
    <r>
      <rPr>
        <sz val="11"/>
        <color theme="1"/>
        <rFont val="Calibri"/>
        <family val="2"/>
        <scheme val="minor"/>
      </rPr>
      <t>Alta</t>
    </r>
  </si>
  <si>
    <r>
      <t>·</t>
    </r>
    <r>
      <rPr>
        <sz val="7"/>
        <color theme="1"/>
        <rFont val="Times New Roman"/>
        <family val="1"/>
      </rPr>
      <t xml:space="preserve">         </t>
    </r>
    <r>
      <rPr>
        <sz val="11"/>
        <color theme="1"/>
        <rFont val="Calibri"/>
        <family val="2"/>
        <scheme val="minor"/>
      </rPr>
      <t>Media</t>
    </r>
  </si>
  <si>
    <r>
      <t>·</t>
    </r>
    <r>
      <rPr>
        <sz val="7"/>
        <color theme="1"/>
        <rFont val="Times New Roman"/>
        <family val="1"/>
      </rPr>
      <t xml:space="preserve">         </t>
    </r>
    <r>
      <rPr>
        <sz val="11"/>
        <color theme="1"/>
        <rFont val="Calibri"/>
        <family val="2"/>
        <scheme val="minor"/>
      </rPr>
      <t>Baja</t>
    </r>
  </si>
  <si>
    <t>Contenido tecnológico</t>
  </si>
  <si>
    <t>Cualificación de la clase trabajadora</t>
  </si>
  <si>
    <t>Requerimientos, cursos de formación, inversión en adaptación de trabajadores a innovaciones…</t>
  </si>
  <si>
    <r>
      <t>TABLA 3:</t>
    </r>
    <r>
      <rPr>
        <sz val="14"/>
        <color theme="1"/>
        <rFont val="Calibri"/>
        <family val="2"/>
        <scheme val="minor"/>
      </rPr>
      <t xml:space="preserve"> </t>
    </r>
    <r>
      <rPr>
        <b/>
        <sz val="14"/>
        <color theme="1"/>
        <rFont val="Calibri"/>
        <family val="2"/>
        <scheme val="minor"/>
      </rPr>
      <t>ENTORNO COMPETITIVO DE LA EMPRESA</t>
    </r>
  </si>
  <si>
    <t>INFORMACIÓN/DATOS</t>
  </si>
  <si>
    <t>PROVEEDORES</t>
  </si>
  <si>
    <t>Cadena de producción</t>
  </si>
  <si>
    <t>¿La actividad que se desarrolla en la empresa está inserta en una cadena de producción local, nacional, global?</t>
  </si>
  <si>
    <t>Sistema de elección</t>
  </si>
  <si>
    <t>¿La empresa tiene capacidad para elegir a los proveedores o viene impuesto por el cliente o por el grupo?</t>
  </si>
  <si>
    <t>Precios</t>
  </si>
  <si>
    <t>¿La empresa tiene capacidad para poner los precios o es el cliente o el grupo en el que los pone? ¿Sabes si existen precios de transferencia?</t>
  </si>
  <si>
    <t>CLIENTES</t>
  </si>
  <si>
    <t>Grado de concentración y dependencia</t>
  </si>
  <si>
    <t>¿La empresa suministra a varios clientes o solo se concentra en uno o unos pocos?</t>
  </si>
  <si>
    <t>Suministro</t>
  </si>
  <si>
    <t>Suministro con o sin justo a tiempo.</t>
  </si>
  <si>
    <t>Contratación</t>
  </si>
  <si>
    <t>¿Duración promedio de los contratos con los clientes? ¿¿Hay mucha o poca variación en la demanda?</t>
  </si>
  <si>
    <t>Tipo de asignación del servicio</t>
  </si>
  <si>
    <t>¿Qué sistema utiliza el cliente para establecer el contrato de suministro? ¿Subasta?</t>
  </si>
  <si>
    <t>¿El cliente tiene el poder de imponer los precios o es la empresa la que los pone?</t>
  </si>
  <si>
    <t>TABLA 4: ORGANIZACIÓN SINDICAL</t>
  </si>
  <si>
    <t>Grado de sindicalización</t>
  </si>
  <si>
    <t>Porcentaje de personas sindicadas respecto al total de la plantilla</t>
  </si>
  <si>
    <t>Convenio de empresa o acuerdo</t>
  </si>
  <si>
    <t>Tipo de convenio (de empresa, sectorial…) o si es acuerdo</t>
  </si>
  <si>
    <t>N.º de sindicatos</t>
  </si>
  <si>
    <t>Número de organizaciones sindicales en la empresa</t>
  </si>
  <si>
    <t>Estructura del comité</t>
  </si>
  <si>
    <t>Estructura del comité de empresa</t>
  </si>
  <si>
    <t>Relación con la empresa y las fuerzas sindicales</t>
  </si>
  <si>
    <t>Cogestión, confrontación…</t>
  </si>
  <si>
    <t>Años</t>
  </si>
  <si>
    <t>PASIVO</t>
  </si>
  <si>
    <t>Fondos propios</t>
  </si>
  <si>
    <t>Capital</t>
  </si>
  <si>
    <t>Prima de emisión</t>
  </si>
  <si>
    <t xml:space="preserve">Reservas </t>
  </si>
  <si>
    <t>Provisiones para riesgos y gastos</t>
  </si>
  <si>
    <t>Deudas a largo plazo</t>
  </si>
  <si>
    <t>Obligaciones y bonos</t>
  </si>
  <si>
    <t>Prestamos a L/P con empresas del grupo y asociadas</t>
  </si>
  <si>
    <t>Otros acreedores</t>
  </si>
  <si>
    <t>Deudas a corto plazo</t>
  </si>
  <si>
    <t>Bonos y obligaciones a C/P</t>
  </si>
  <si>
    <t>Prestamos a C/P con empresas del grupo y asociadas</t>
  </si>
  <si>
    <t>Acredores comerciales</t>
  </si>
  <si>
    <t>Otras duedas no comerciales</t>
  </si>
  <si>
    <t>Provisiones</t>
  </si>
  <si>
    <t>Activo</t>
  </si>
  <si>
    <t>Activo inmobilizado/Activo corriente</t>
  </si>
  <si>
    <t>Gastos de establecmiento</t>
  </si>
  <si>
    <t>Inmobilizado inmaterial</t>
  </si>
  <si>
    <t>Inmobilizado material</t>
  </si>
  <si>
    <t xml:space="preserve">         Provisiones</t>
  </si>
  <si>
    <t xml:space="preserve">         Amortizaciones</t>
  </si>
  <si>
    <t xml:space="preserve">Inversiones en empresas  del grupo </t>
  </si>
  <si>
    <t>Inmobilizado financiero</t>
  </si>
  <si>
    <t>Activo circulante</t>
  </si>
  <si>
    <t>Existencias</t>
  </si>
  <si>
    <t>Deudores</t>
  </si>
  <si>
    <t xml:space="preserve">      Clientes</t>
  </si>
  <si>
    <t xml:space="preserve">            Clientes efectos comerciales a cobra</t>
  </si>
  <si>
    <t xml:space="preserve">            Clientes empresas asociadas</t>
  </si>
  <si>
    <t xml:space="preserve">            Clientes de dudoso cobro</t>
  </si>
  <si>
    <t xml:space="preserve">     Anticipos</t>
  </si>
  <si>
    <t xml:space="preserve">     Otros deudores</t>
  </si>
  <si>
    <t xml:space="preserve">     Administración pública</t>
  </si>
  <si>
    <t xml:space="preserve">     Provisiones</t>
  </si>
  <si>
    <t xml:space="preserve">Activo líquido- Tesorería </t>
  </si>
  <si>
    <t xml:space="preserve">      Caja</t>
  </si>
  <si>
    <t xml:space="preserve">      Bancos</t>
  </si>
  <si>
    <t>Financiación</t>
  </si>
  <si>
    <t>Estructura del Activo</t>
  </si>
  <si>
    <t xml:space="preserve"> Peso del activo fijo en el activo total</t>
  </si>
  <si>
    <t xml:space="preserve">  Peso del activo circulante en el activo total</t>
  </si>
  <si>
    <t>Estructura del Activo circulante</t>
  </si>
  <si>
    <t xml:space="preserve"> Peso de las existencias en el activo circulante. Evolución</t>
  </si>
  <si>
    <t>Peso de los clientes en el activo circulante. Evolución</t>
  </si>
  <si>
    <t>Peso de la tesorería en el activo circulante. Evolución</t>
  </si>
  <si>
    <t>Recursos propios</t>
  </si>
  <si>
    <t>Peso del capital en los recursos propios</t>
  </si>
  <si>
    <t>Estructura del Pasivo circulante</t>
  </si>
  <si>
    <t xml:space="preserve">     Peso de la deuda bancaria en la financiación a corto plazo</t>
  </si>
  <si>
    <t>Crecimiento</t>
  </si>
  <si>
    <t>Análisis de las tendencias. Explicación de los movimientos. Relación entre los diferentes ritmos de crecimiento.</t>
  </si>
  <si>
    <t>Resultado de explotación neto</t>
  </si>
  <si>
    <t>Nº empleados</t>
  </si>
  <si>
    <t>Productividad</t>
  </si>
  <si>
    <t>Estructura del VAB</t>
  </si>
  <si>
    <t>Peso de los gastos de personal en el VAB</t>
  </si>
  <si>
    <t>Peso de los gastos financieros netos en el VAB</t>
  </si>
  <si>
    <t>Rentabilidad</t>
  </si>
  <si>
    <t>Rentabilidad sobre activos = Rentabilidad económica   ROA</t>
  </si>
  <si>
    <t>Rentabilidad sobre recursos propios = Rentabilidad financiera ROE</t>
  </si>
  <si>
    <t>Endeudamiento</t>
  </si>
  <si>
    <t>Liquidez</t>
  </si>
  <si>
    <t>Porcentaje del fondo de maniobra sobre ventas</t>
  </si>
  <si>
    <t>Indefinida a tiempo completo</t>
  </si>
  <si>
    <t>Indefinida a tiempo parcial</t>
  </si>
  <si>
    <t>Temporal a tiempo completo</t>
  </si>
  <si>
    <t>Temporal a tiempo parcial</t>
  </si>
  <si>
    <t>Fijo discontinuo</t>
  </si>
  <si>
    <t>Aprendizaje</t>
  </si>
  <si>
    <t>Otros (Becas, formación…)</t>
  </si>
  <si>
    <t>Escala 1</t>
  </si>
  <si>
    <t>Escala 2</t>
  </si>
  <si>
    <t>TOTAL PASIVO</t>
  </si>
  <si>
    <t>SÓLO RELLENAR CASILLAS EN BLANCO</t>
  </si>
  <si>
    <t>RATIOS: ESTA TABLA DE RATIOS SE RELLENA SOLA CON LOS DATOS DE LA CUENTA DE RESULTADOS Y EL BALANCE</t>
  </si>
  <si>
    <t>Liquidez:   Activo corriente / Pasivo corriente</t>
  </si>
  <si>
    <t>Mayor que 1 y, si es posible, alrededor de 1,5</t>
  </si>
  <si>
    <t xml:space="preserve">Positivo: equilibrio financiero 
Negativo: desequilibrio financiero
</t>
  </si>
  <si>
    <t>TOTAL DEL ACTIVO</t>
  </si>
  <si>
    <t>Cuanto mayor sea mejor estado de la empresa, menos endeudamiento</t>
  </si>
  <si>
    <t>Más estabilidad las deudas a largo plazo que a corto</t>
  </si>
  <si>
    <t>Dimensionar las deudas con los banco</t>
  </si>
  <si>
    <t>Fijarse en la evolución</t>
  </si>
  <si>
    <t>fijarse en la evolución</t>
  </si>
  <si>
    <t>Análisis de las reservas sobre el total de los fondos propios</t>
  </si>
  <si>
    <t>Resultado económico/ activo</t>
  </si>
  <si>
    <t>Resultado económico/recursos propios</t>
  </si>
  <si>
    <t>Beneficios antes de impuestos/activo</t>
  </si>
  <si>
    <t>Beneficios antes de impuetsos sobre recursos propios</t>
  </si>
  <si>
    <t>Crecimiento en base a endeudamiento</t>
  </si>
  <si>
    <t>RELLENAR LA INFORMACIÓN QUE SE SEPA EN LAS CASILLAS EN BLANCO</t>
  </si>
  <si>
    <t>APROVISIONAMIENTOS</t>
  </si>
  <si>
    <t>CARGAS SOCIALES</t>
  </si>
  <si>
    <t>AMORT INMOVILIZADO</t>
  </si>
  <si>
    <t>VAR PROV CIRCULANTE</t>
  </si>
  <si>
    <t>OTROS GTOS EXPLOTACIÓN</t>
  </si>
  <si>
    <t>RESULTADOS DE EXPLOTACIÓN</t>
  </si>
  <si>
    <t>INGRESOS FINANCIEROS</t>
  </si>
  <si>
    <t>GASTOS FINANCIEROS</t>
  </si>
  <si>
    <t>RESULTADOS FINANCIEROS</t>
  </si>
  <si>
    <t>RDO ACTIVIDAD ORDINARIA</t>
  </si>
  <si>
    <t>GASTOS EXTRAORDINARIOS</t>
  </si>
  <si>
    <t>RESULTADOS EXTRAORDINARIOS</t>
  </si>
  <si>
    <t xml:space="preserve">RESULTADOS ANTES DE IMPUESTOS </t>
  </si>
  <si>
    <t>IMPUESTODE SOCIEDADES</t>
  </si>
  <si>
    <t>RESULTADO EJERCICIO</t>
  </si>
  <si>
    <t>INGRESOS EXTRAORDINARIOS</t>
  </si>
  <si>
    <t>SUELDOS Y SALARIOS</t>
  </si>
  <si>
    <t>INSTRUCCIONES</t>
  </si>
  <si>
    <t xml:space="preserve">Este es un excel que os puede servir como plantilla para anotar las principales partidas contables. </t>
  </si>
  <si>
    <t>Hay que tener en cuenta que cada empresa es una realidad distinta, y eso puede dar lugar a diferencias en las partidas contables y tener enunciados distintos. Sin enbargo, los grandes apartados siempre serán los mismos</t>
  </si>
  <si>
    <t>Las tablas 1, 2, 3 y 4 corresponden a la información económica, política y sociolaboral de la empresa (color azul), mientras que las tablas de políticas de contratación (color rojo) son las tablas relacionadas con contratos</t>
  </si>
  <si>
    <t>Escala 3</t>
  </si>
  <si>
    <t>Escala 4</t>
  </si>
  <si>
    <t>Escala 5</t>
  </si>
  <si>
    <t>PLANTILLA TOTAL</t>
  </si>
  <si>
    <t xml:space="preserve">En caso de querer cambiar el título de alguno de los aparatados contables, insertar alguna fila con una partida adicional etc. Ten en cuenta que los resultados, ratios, sumatorios están vinculados. No te olvides de incluirlo. </t>
  </si>
  <si>
    <t>Nombre de la empresa</t>
  </si>
  <si>
    <t xml:space="preserve">Años </t>
  </si>
  <si>
    <t xml:space="preserve">Para comenzar, rellena el nombre de la empresa y verifica que los años que vas a meter en el excel están bien. Puedes modificar las casillas amarillas para que se modifique en todo el excel
</t>
  </si>
  <si>
    <t xml:space="preserve">Cuenta de pérdidas y ganancias de la empresa </t>
  </si>
  <si>
    <t>Balance se situación de la empresa</t>
  </si>
  <si>
    <t>Muejeres</t>
  </si>
  <si>
    <t>Hombres</t>
  </si>
  <si>
    <t>Nº de trabajadores</t>
  </si>
  <si>
    <t xml:space="preserve">Plantilla según el tipo de relación laboral </t>
  </si>
  <si>
    <t>TASAS DE VARIACIÓN ACTIVO</t>
  </si>
  <si>
    <t>TASAS DE VARIACIÓN  PASIVO</t>
  </si>
  <si>
    <t>TASAS DE VARIACIÓN</t>
  </si>
  <si>
    <t>Personas subcontratadas</t>
  </si>
  <si>
    <t>TASA DE VARIACIÓN</t>
  </si>
  <si>
    <t>Escalas  salariales (anual)</t>
  </si>
  <si>
    <t>Escalas salariales (Anual</t>
  </si>
  <si>
    <t>% de la plantilla total</t>
  </si>
  <si>
    <t xml:space="preserve">Luego, puedes ir a la pestaña del Balance y Cuenta de Pérdidas y Ganancias (verde) y podrás ir rellenando los grande aparatados de los estado financieros. Automáticamente, en la pestaña de las ratios saldran resultados, y en las tablas de tasas de variación , también. </t>
  </si>
  <si>
    <t>Explicación</t>
  </si>
  <si>
    <t>Analizar el peso del capital puesto por los accionistas  sobre los recursos propios</t>
  </si>
  <si>
    <t>Ver la importancia de la deuda bancaria</t>
  </si>
  <si>
    <t>Peso de la financiación procedente del grupo sobre el total del pasivo</t>
  </si>
  <si>
    <t>Ver si tiene un peso creciente/decreciente la financiación a corto plazo procedente de empresas del grupo</t>
  </si>
  <si>
    <t>Análisis de su evolución</t>
  </si>
  <si>
    <t>Ventas/plantilla</t>
  </si>
  <si>
    <t>VAB / plantilla</t>
  </si>
  <si>
    <t>Ventas por empleado. Ver evolución</t>
  </si>
  <si>
    <t>VAB por empleado. Ver evolución</t>
  </si>
  <si>
    <t>Mujeres</t>
  </si>
  <si>
    <t>CONSUMOS DE EXPLOTACIÓN</t>
  </si>
  <si>
    <r>
      <rPr>
        <b/>
        <sz val="11"/>
        <color theme="9"/>
        <rFont val="Calibri"/>
        <family val="2"/>
        <scheme val="minor"/>
      </rPr>
      <t>VERDE +POSITIVO</t>
    </r>
    <r>
      <rPr>
        <b/>
        <sz val="11"/>
        <color theme="1"/>
        <rFont val="Calibri"/>
        <family val="2"/>
        <scheme val="minor"/>
      </rPr>
      <t xml:space="preserve">; </t>
    </r>
    <r>
      <rPr>
        <b/>
        <sz val="11"/>
        <color rgb="FFFF0000"/>
        <rFont val="Calibri"/>
        <family val="2"/>
        <scheme val="minor"/>
      </rPr>
      <t>ROJO - NEGATIVO</t>
    </r>
  </si>
  <si>
    <t>TOTAL DE INGRESOS/CIFRA DE NEGOCIOS</t>
  </si>
  <si>
    <t>Ver el peso de los Recursos propios sobre el total del pasivo aumenta o disminuye con el tiempo</t>
  </si>
  <si>
    <t>Reservas Legales</t>
  </si>
  <si>
    <t>Reservas voluntarias</t>
  </si>
  <si>
    <t>Dividendos a cuenta (reparto de dividendos)</t>
  </si>
  <si>
    <t>Provisiones a L/P</t>
  </si>
  <si>
    <t>Activos por impuesto en diferido</t>
  </si>
  <si>
    <t xml:space="preserve">    Inversiones financieras a corto plazo</t>
  </si>
  <si>
    <t>Inversiones financieras en empresas del grupo</t>
  </si>
  <si>
    <t>Periodificación a corto plazo</t>
  </si>
  <si>
    <r>
      <t xml:space="preserve"> </t>
    </r>
    <r>
      <rPr>
        <sz val="11"/>
        <color theme="1"/>
        <rFont val="Calibri"/>
        <family val="2"/>
        <scheme val="minor"/>
      </rPr>
      <t xml:space="preserve">       Inmovilizaciones en curso</t>
    </r>
  </si>
  <si>
    <t>Deudas con entidades de crédito-bancos C/P</t>
  </si>
  <si>
    <t>Deudas bancarias L/P</t>
  </si>
  <si>
    <t>Recursos propios que financian a la empresa (fondos propios/pasivo)</t>
  </si>
  <si>
    <t>Deuda bancaria que financia a la empresa (deuda bancaria a L/P y dedua bancaria a c/p / pasivo)</t>
  </si>
  <si>
    <t>Recursos a largo plazo que financian a la empresa (Fondos propios+Pasivo Fijo /Pasivo)</t>
  </si>
  <si>
    <t xml:space="preserve">Peso de la deuda bancaria a corto en el pasivo circulante </t>
  </si>
  <si>
    <t>Capitalización de la empresa (Fondos propios/Pasivo)</t>
  </si>
  <si>
    <t>Autofinanciación de la empresa. Análisis cualitativo de las reservas. Antigüedad. (reservas/Fondos Propios)</t>
  </si>
  <si>
    <t xml:space="preserve">    Rentabilidad de explotación neta sobre activo (resultado de explotación/ Activo)</t>
  </si>
  <si>
    <t xml:space="preserve">   Rentabilidad de explotación neta sobre recursos propios (resultado de explotación/fondos propios)</t>
  </si>
  <si>
    <t>Rentabilidad del BAI sobre activo (Resultado antes de impuestos/activo)</t>
  </si>
  <si>
    <t>Rentabilidad del BAI sobre recursos propios (Resultado antes de impuestos/resursos propios)</t>
  </si>
  <si>
    <t>Multiplicador de la deuda sobre recursos propios. Apalancamiento bancario (Deudas bancarias/ Pasivo)</t>
  </si>
  <si>
    <t>Fondo de maniobra (Activo circulante-Pasivo Circulante)</t>
  </si>
  <si>
    <t>Resulados de ejercicios anteriores</t>
  </si>
  <si>
    <t>Ventas(CIFRA DE NEGOCIOS)</t>
  </si>
  <si>
    <t>VAB (Ingreso de explotación-gastos de explotación insumos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</si>
</sst>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 #,##0_-;\-* #,##0_-;_-* &quot;-&quot;??_-;_-@_-"/>
  </numFmts>
  <fonts count="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1"/>
      <color theme="1"/>
      <name val="Symbol"/>
      <family val="1"/>
      <charset val="2"/>
    </font>
    <font>
      <sz val="7"/>
      <color theme="1"/>
      <name val="Times New Roman"/>
      <family val="1"/>
    </font>
    <font>
      <sz val="11"/>
      <color theme="1"/>
      <name val="Wingdings"/>
      <charset val="2"/>
    </font>
    <font>
      <sz val="14"/>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sz val="11"/>
      <name val="Calibri"/>
      <family val="2"/>
      <scheme val="minor"/>
    </font>
    <font>
      <b/>
      <sz val="12"/>
      <name val="Ebrima"/>
    </font>
    <font>
      <sz val="12"/>
      <name val="Ebrima"/>
    </font>
    <font>
      <b/>
      <sz val="11"/>
      <name val="Calibri"/>
      <family val="2"/>
      <scheme val="minor"/>
    </font>
    <font>
      <b/>
      <sz val="12"/>
      <color theme="0"/>
      <name val="Ebrima"/>
    </font>
    <font>
      <sz val="12"/>
      <color theme="1"/>
      <name val="Calibri"/>
      <family val="2"/>
      <scheme val="minor"/>
    </font>
    <font>
      <b/>
      <sz val="10"/>
      <color rgb="FF000000"/>
      <name val="Times New Roman"/>
      <family val="1"/>
    </font>
    <font>
      <sz val="10"/>
      <color rgb="FF000000"/>
      <name val="Times New Roman"/>
      <family val="1"/>
    </font>
    <font>
      <sz val="8"/>
      <name val="Calibri"/>
      <family val="2"/>
      <scheme val="minor"/>
    </font>
    <font>
      <b/>
      <sz val="16"/>
      <color theme="1"/>
      <name val="Calibri"/>
      <family val="2"/>
      <scheme val="minor"/>
    </font>
    <font>
      <b/>
      <sz val="14"/>
      <name val="Calibri"/>
      <family val="2"/>
      <scheme val="minor"/>
    </font>
    <font>
      <sz val="12"/>
      <name val="Calibri"/>
      <family val="2"/>
      <scheme val="minor"/>
    </font>
    <font>
      <b/>
      <sz val="12"/>
      <name val="Calibri"/>
      <family val="2"/>
      <scheme val="minor"/>
    </font>
    <font>
      <b/>
      <sz val="12"/>
      <color rgb="FFFF0000"/>
      <name val="Times New Roman"/>
      <family val="1"/>
    </font>
    <font>
      <b/>
      <sz val="12"/>
      <color rgb="FF000000"/>
      <name val="Calibri"/>
      <family val="2"/>
      <scheme val="minor"/>
    </font>
    <font>
      <sz val="11"/>
      <color theme="9"/>
      <name val="Calibri"/>
      <family val="2"/>
      <scheme val="minor"/>
    </font>
    <font>
      <b/>
      <sz val="12"/>
      <name val="Times New Roman"/>
      <family val="1"/>
    </font>
    <font>
      <b/>
      <sz val="10"/>
      <color theme="9"/>
      <name val="Times New Roman"/>
      <family val="1"/>
    </font>
    <font>
      <sz val="10"/>
      <color rgb="FFFF0000"/>
      <name val="Times New Roman"/>
      <family val="1"/>
    </font>
    <font>
      <b/>
      <sz val="11"/>
      <color theme="9"/>
      <name val="Calibri"/>
      <family val="2"/>
      <scheme val="minor"/>
    </font>
    <font>
      <b/>
      <sz val="11"/>
      <color rgb="FFFF0000"/>
      <name val="Calibri"/>
      <family val="2"/>
      <scheme val="minor"/>
    </font>
    <font>
      <sz val="10"/>
      <color rgb="FF000000"/>
      <name val="Arial"/>
      <family val="2"/>
    </font>
    <font>
      <sz val="11"/>
      <color theme="1" tint="0.499984740745262"/>
      <name val="Calibri"/>
      <family val="2"/>
      <scheme val="minor"/>
    </font>
    <font>
      <sz val="10"/>
      <color theme="1" tint="0.499984740745262"/>
      <name val="Arial"/>
      <family val="2"/>
    </font>
    <font>
      <sz val="11"/>
      <color theme="2" tint="-0.249977111117893"/>
      <name val="Calibri"/>
      <family val="2"/>
      <scheme val="minor"/>
    </font>
    <font>
      <sz val="11"/>
      <color theme="0" tint="-0.499984740745262"/>
      <name val="Calibri"/>
      <family val="2"/>
      <scheme val="minor"/>
    </font>
    <font>
      <sz val="11"/>
      <color theme="0" tint="-0.34998626667073579"/>
      <name val="Calibri"/>
      <family val="2"/>
      <scheme val="minor"/>
    </font>
    <font>
      <b/>
      <sz val="20"/>
      <color theme="1"/>
      <name val="Calibri"/>
      <family val="2"/>
      <scheme val="minor"/>
    </font>
  </fonts>
  <fills count="15">
    <fill>
      <patternFill patternType="none"/>
    </fill>
    <fill>
      <patternFill patternType="gray125"/>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5A5A5"/>
        <bgColor indexed="64"/>
      </patternFill>
    </fill>
    <fill>
      <patternFill patternType="solid">
        <fgColor rgb="FFFFFF00"/>
        <bgColor indexed="64"/>
      </patternFill>
    </fill>
    <fill>
      <patternFill patternType="solid">
        <fgColor theme="5"/>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2" tint="-9.9978637043366805E-2"/>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rgb="FFFFFFFF"/>
      </left>
      <right/>
      <top style="medium">
        <color rgb="FFFFFFFF"/>
      </top>
      <bottom style="medium">
        <color rgb="FFFFFFFF"/>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rgb="FFFFFFFF"/>
      </left>
      <right/>
      <top/>
      <bottom style="medium">
        <color rgb="FFFFFFFF"/>
      </bottom>
      <diagonal/>
    </border>
    <border>
      <left/>
      <right/>
      <top style="medium">
        <color rgb="FFFFFFFF"/>
      </top>
      <bottom/>
      <diagonal/>
    </border>
    <border>
      <left/>
      <right style="medium">
        <color rgb="FFFFFFFF"/>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FFFF"/>
      </left>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36">
    <xf numFmtId="0" fontId="0" fillId="0" borderId="0" xfId="0"/>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justify" vertical="center" wrapText="1"/>
    </xf>
    <xf numFmtId="0" fontId="0" fillId="0" borderId="4" xfId="0" applyBorder="1" applyAlignment="1">
      <alignment horizontal="center" vertical="center" wrapText="1"/>
    </xf>
    <xf numFmtId="0" fontId="4" fillId="0" borderId="0" xfId="0" applyFont="1"/>
    <xf numFmtId="0" fontId="3" fillId="3" borderId="10" xfId="0" applyFont="1" applyFill="1" applyBorder="1"/>
    <xf numFmtId="0" fontId="0" fillId="0" borderId="10" xfId="0" applyBorder="1"/>
    <xf numFmtId="0" fontId="0" fillId="0" borderId="0" xfId="0" applyAlignment="1">
      <alignment wrapText="1"/>
    </xf>
    <xf numFmtId="0" fontId="3" fillId="5" borderId="10" xfId="0" applyFont="1" applyFill="1" applyBorder="1"/>
    <xf numFmtId="0" fontId="0" fillId="5" borderId="10" xfId="0" applyFill="1" applyBorder="1"/>
    <xf numFmtId="0" fontId="0" fillId="3" borderId="10" xfId="0" applyFill="1" applyBorder="1"/>
    <xf numFmtId="0" fontId="0" fillId="3" borderId="27" xfId="0" applyFill="1" applyBorder="1"/>
    <xf numFmtId="0" fontId="0" fillId="3" borderId="10" xfId="0" applyFill="1" applyBorder="1" applyAlignment="1">
      <alignment wrapText="1"/>
    </xf>
    <xf numFmtId="0" fontId="9" fillId="3" borderId="10" xfId="0" applyFont="1" applyFill="1" applyBorder="1"/>
    <xf numFmtId="0" fontId="9" fillId="6" borderId="28" xfId="0" applyFont="1" applyFill="1" applyBorder="1" applyAlignment="1">
      <alignment vertical="center"/>
    </xf>
    <xf numFmtId="0" fontId="11" fillId="0" borderId="0" xfId="0" applyFont="1"/>
    <xf numFmtId="0" fontId="13" fillId="8" borderId="10" xfId="0" applyFont="1" applyFill="1" applyBorder="1" applyAlignment="1">
      <alignment horizontal="left" vertical="center"/>
    </xf>
    <xf numFmtId="0" fontId="14" fillId="8" borderId="10" xfId="0" applyFont="1" applyFill="1" applyBorder="1" applyAlignment="1">
      <alignment horizontal="left" vertical="center"/>
    </xf>
    <xf numFmtId="0" fontId="0" fillId="0" borderId="0" xfId="0" applyAlignment="1"/>
    <xf numFmtId="9" fontId="0" fillId="0" borderId="0" xfId="1" applyFont="1" applyAlignment="1">
      <alignment horizontal="left" vertical="center"/>
    </xf>
    <xf numFmtId="0" fontId="0" fillId="0" borderId="0" xfId="0" applyAlignment="1">
      <alignment horizontal="left" vertical="center"/>
    </xf>
    <xf numFmtId="0" fontId="12" fillId="8" borderId="10" xfId="0" applyFont="1" applyFill="1" applyBorder="1" applyAlignment="1">
      <alignment horizontal="left" vertical="center"/>
    </xf>
    <xf numFmtId="9" fontId="0" fillId="9" borderId="0" xfId="1" applyFont="1" applyFill="1" applyBorder="1" applyAlignment="1">
      <alignment horizontal="left" vertical="center"/>
    </xf>
    <xf numFmtId="9" fontId="0" fillId="9" borderId="8" xfId="1" applyFont="1" applyFill="1" applyBorder="1" applyAlignment="1">
      <alignment horizontal="left" vertical="center"/>
    </xf>
    <xf numFmtId="0" fontId="15" fillId="8" borderId="10" xfId="0" applyFont="1" applyFill="1" applyBorder="1" applyAlignment="1">
      <alignment horizontal="left" vertical="center"/>
    </xf>
    <xf numFmtId="0" fontId="16" fillId="10" borderId="10" xfId="0" applyFont="1" applyFill="1" applyBorder="1" applyAlignment="1">
      <alignment horizontal="left" vertical="center"/>
    </xf>
    <xf numFmtId="0" fontId="11" fillId="3" borderId="10" xfId="0" applyFont="1" applyFill="1" applyBorder="1"/>
    <xf numFmtId="0" fontId="11" fillId="5" borderId="0" xfId="0" applyFont="1" applyFill="1" applyBorder="1"/>
    <xf numFmtId="0" fontId="17" fillId="0" borderId="0" xfId="0" applyFont="1"/>
    <xf numFmtId="0" fontId="0" fillId="0" borderId="0" xfId="0" applyAlignment="1">
      <alignment horizontal="left" vertical="center" wrapText="1"/>
    </xf>
    <xf numFmtId="10" fontId="0" fillId="9" borderId="0" xfId="1" applyNumberFormat="1" applyFont="1" applyFill="1" applyBorder="1" applyAlignment="1">
      <alignment horizontal="left" vertical="center"/>
    </xf>
    <xf numFmtId="10" fontId="0" fillId="9" borderId="8" xfId="1" applyNumberFormat="1" applyFont="1" applyFill="1" applyBorder="1" applyAlignment="1">
      <alignment horizontal="left" vertical="center"/>
    </xf>
    <xf numFmtId="0" fontId="0" fillId="0" borderId="35" xfId="0" applyBorder="1" applyAlignment="1">
      <alignment horizontal="center" vertical="center" wrapText="1"/>
    </xf>
    <xf numFmtId="0" fontId="3" fillId="4" borderId="1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5" fillId="4" borderId="10" xfId="0" applyFont="1" applyFill="1" applyBorder="1" applyAlignment="1">
      <alignment vertical="center" wrapText="1"/>
    </xf>
    <xf numFmtId="0" fontId="0" fillId="4" borderId="10" xfId="0" applyFill="1" applyBorder="1" applyAlignment="1">
      <alignment horizontal="center" vertical="center" wrapText="1"/>
    </xf>
    <xf numFmtId="0" fontId="3" fillId="4" borderId="13" xfId="0" applyFont="1" applyFill="1" applyBorder="1" applyAlignment="1">
      <alignment horizontal="center" vertical="center" wrapText="1"/>
    </xf>
    <xf numFmtId="0" fontId="0" fillId="4" borderId="14"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8" xfId="0" applyFill="1" applyBorder="1" applyAlignment="1">
      <alignment vertical="center" wrapText="1"/>
    </xf>
    <xf numFmtId="0" fontId="3" fillId="4" borderId="1" xfId="0" applyFont="1" applyFill="1" applyBorder="1" applyAlignment="1">
      <alignment horizontal="center" vertical="center" wrapText="1"/>
    </xf>
    <xf numFmtId="0" fontId="0" fillId="4" borderId="4" xfId="0" applyFill="1" applyBorder="1" applyAlignment="1">
      <alignment horizontal="center" vertical="center" wrapText="1"/>
    </xf>
    <xf numFmtId="0" fontId="5" fillId="4" borderId="8" xfId="0" applyFont="1" applyFill="1" applyBorder="1" applyAlignment="1">
      <alignment horizontal="justify" vertical="center" wrapText="1"/>
    </xf>
    <xf numFmtId="0" fontId="5" fillId="4" borderId="6" xfId="0" applyFont="1" applyFill="1" applyBorder="1" applyAlignment="1">
      <alignment horizontal="justify" vertical="center" wrapText="1"/>
    </xf>
    <xf numFmtId="0" fontId="0" fillId="4" borderId="6" xfId="0" applyFill="1" applyBorder="1" applyAlignment="1">
      <alignment horizontal="justify"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9" fillId="6" borderId="36" xfId="0" applyFont="1" applyFill="1" applyBorder="1" applyAlignment="1">
      <alignment vertical="center" wrapText="1"/>
    </xf>
    <xf numFmtId="0" fontId="9" fillId="0" borderId="36" xfId="0" applyFont="1" applyFill="1" applyBorder="1" applyAlignment="1">
      <alignment vertical="center" wrapText="1"/>
    </xf>
    <xf numFmtId="0" fontId="0" fillId="0" borderId="0" xfId="0" applyFill="1"/>
    <xf numFmtId="0" fontId="10" fillId="6" borderId="28" xfId="0" applyFont="1" applyFill="1" applyBorder="1" applyAlignment="1">
      <alignment vertical="center" wrapText="1"/>
    </xf>
    <xf numFmtId="0" fontId="9" fillId="6" borderId="37" xfId="0" applyFont="1" applyFill="1" applyBorder="1" applyAlignment="1">
      <alignment vertical="center"/>
    </xf>
    <xf numFmtId="0" fontId="10" fillId="0" borderId="0" xfId="0" applyFont="1" applyFill="1" applyBorder="1" applyAlignment="1">
      <alignment vertical="center"/>
    </xf>
    <xf numFmtId="0" fontId="10" fillId="0" borderId="38" xfId="0" applyFont="1" applyFill="1" applyBorder="1" applyAlignment="1">
      <alignment vertical="center"/>
    </xf>
    <xf numFmtId="0" fontId="21" fillId="0" borderId="0" xfId="0" applyFont="1" applyAlignment="1">
      <alignment wrapText="1"/>
    </xf>
    <xf numFmtId="0" fontId="21" fillId="0" borderId="39" xfId="0" applyFont="1" applyBorder="1" applyAlignment="1">
      <alignment wrapText="1"/>
    </xf>
    <xf numFmtId="0" fontId="21" fillId="0" borderId="2" xfId="0" applyFont="1" applyBorder="1" applyAlignment="1">
      <alignment wrapText="1"/>
    </xf>
    <xf numFmtId="0" fontId="21" fillId="7" borderId="3" xfId="0" applyFont="1" applyFill="1" applyBorder="1" applyAlignment="1">
      <alignment wrapText="1"/>
    </xf>
    <xf numFmtId="0" fontId="21" fillId="7" borderId="4" xfId="0" applyFont="1" applyFill="1" applyBorder="1" applyAlignment="1">
      <alignment wrapText="1"/>
    </xf>
    <xf numFmtId="43" fontId="0" fillId="0" borderId="10" xfId="2" applyFont="1" applyBorder="1"/>
    <xf numFmtId="43" fontId="0" fillId="5" borderId="10" xfId="2" applyFont="1" applyFill="1" applyBorder="1"/>
    <xf numFmtId="43" fontId="11" fillId="5" borderId="0" xfId="2" applyFont="1" applyFill="1" applyBorder="1"/>
    <xf numFmtId="0" fontId="21" fillId="0" borderId="1" xfId="0" applyFont="1" applyBorder="1" applyAlignment="1">
      <alignment wrapText="1"/>
    </xf>
    <xf numFmtId="0" fontId="22" fillId="6" borderId="36" xfId="0" applyFont="1" applyFill="1" applyBorder="1" applyAlignment="1">
      <alignment vertical="center"/>
    </xf>
    <xf numFmtId="0" fontId="9" fillId="6" borderId="42" xfId="0" applyFont="1" applyFill="1" applyBorder="1" applyAlignment="1">
      <alignment vertical="center" wrapText="1"/>
    </xf>
    <xf numFmtId="0" fontId="9" fillId="6" borderId="16" xfId="0" applyFont="1" applyFill="1" applyBorder="1" applyAlignment="1">
      <alignment vertical="center" wrapText="1"/>
    </xf>
    <xf numFmtId="0" fontId="9" fillId="0" borderId="0" xfId="0" applyFont="1" applyFill="1" applyBorder="1" applyAlignment="1">
      <alignment vertical="center" wrapText="1"/>
    </xf>
    <xf numFmtId="0" fontId="0" fillId="0" borderId="0" xfId="0" applyFill="1" applyBorder="1"/>
    <xf numFmtId="10" fontId="10" fillId="11" borderId="10" xfId="1" applyNumberFormat="1" applyFont="1" applyFill="1" applyBorder="1" applyAlignment="1">
      <alignment vertical="center"/>
    </xf>
    <xf numFmtId="10" fontId="10" fillId="11" borderId="43" xfId="1" applyNumberFormat="1" applyFont="1" applyFill="1" applyBorder="1" applyAlignment="1">
      <alignment vertical="center"/>
    </xf>
    <xf numFmtId="0" fontId="4" fillId="0" borderId="1" xfId="0" applyFont="1" applyBorder="1"/>
    <xf numFmtId="0" fontId="15" fillId="5" borderId="10" xfId="0" applyFont="1" applyFill="1" applyBorder="1"/>
    <xf numFmtId="0" fontId="3" fillId="5" borderId="10" xfId="0" applyFont="1" applyFill="1" applyBorder="1" applyAlignment="1">
      <alignment wrapText="1"/>
    </xf>
    <xf numFmtId="0" fontId="11" fillId="3" borderId="10" xfId="0" applyFont="1" applyFill="1" applyBorder="1" applyAlignment="1">
      <alignment wrapText="1"/>
    </xf>
    <xf numFmtId="0" fontId="11" fillId="5" borderId="10" xfId="0" applyFont="1" applyFill="1" applyBorder="1" applyAlignment="1">
      <alignment wrapText="1"/>
    </xf>
    <xf numFmtId="43" fontId="23" fillId="2" borderId="10" xfId="2" applyFont="1" applyFill="1" applyBorder="1"/>
    <xf numFmtId="43" fontId="12" fillId="0" borderId="10" xfId="2" applyFont="1" applyBorder="1"/>
    <xf numFmtId="43" fontId="12" fillId="2" borderId="10" xfId="2" applyFont="1" applyFill="1" applyBorder="1"/>
    <xf numFmtId="43" fontId="24" fillId="2" borderId="0" xfId="2" applyFont="1" applyFill="1"/>
    <xf numFmtId="43" fontId="12" fillId="12" borderId="10" xfId="2" applyFont="1" applyFill="1" applyBorder="1"/>
    <xf numFmtId="43" fontId="15" fillId="12" borderId="10" xfId="2" applyFont="1" applyFill="1" applyBorder="1"/>
    <xf numFmtId="43" fontId="24" fillId="12" borderId="0" xfId="2" applyFont="1" applyFill="1"/>
    <xf numFmtId="0" fontId="3" fillId="13" borderId="10" xfId="0" applyFont="1" applyFill="1" applyBorder="1"/>
    <xf numFmtId="0" fontId="18" fillId="13" borderId="10" xfId="0" applyFont="1" applyFill="1" applyBorder="1" applyAlignment="1">
      <alignment horizontal="left" vertical="top"/>
    </xf>
    <xf numFmtId="0" fontId="19" fillId="13" borderId="10" xfId="0" applyFont="1" applyFill="1" applyBorder="1" applyAlignment="1">
      <alignment horizontal="left" vertical="top"/>
    </xf>
    <xf numFmtId="0" fontId="0" fillId="0" borderId="10" xfId="2" applyNumberFormat="1" applyFont="1" applyBorder="1"/>
    <xf numFmtId="0" fontId="25" fillId="13" borderId="10" xfId="0" applyFont="1" applyFill="1" applyBorder="1" applyAlignment="1">
      <alignment horizontal="left" vertical="top"/>
    </xf>
    <xf numFmtId="10" fontId="10" fillId="14" borderId="10" xfId="1" applyNumberFormat="1" applyFont="1" applyFill="1" applyBorder="1" applyAlignment="1">
      <alignment vertical="center"/>
    </xf>
    <xf numFmtId="10" fontId="9" fillId="14" borderId="10" xfId="1" applyNumberFormat="1" applyFont="1" applyFill="1" applyBorder="1" applyAlignment="1">
      <alignment vertical="center" wrapText="1"/>
    </xf>
    <xf numFmtId="0" fontId="26" fillId="6" borderId="28" xfId="0" applyFont="1" applyFill="1" applyBorder="1" applyAlignment="1">
      <alignment vertical="center"/>
    </xf>
    <xf numFmtId="43" fontId="10" fillId="0" borderId="10" xfId="2" applyFont="1" applyFill="1" applyBorder="1" applyAlignment="1">
      <alignment vertical="center"/>
    </xf>
    <xf numFmtId="43" fontId="10" fillId="0" borderId="10" xfId="2" applyFont="1" applyFill="1" applyBorder="1" applyAlignment="1">
      <alignment vertical="center" wrapText="1"/>
    </xf>
    <xf numFmtId="43" fontId="0" fillId="0" borderId="10" xfId="2" applyFont="1" applyFill="1" applyBorder="1"/>
    <xf numFmtId="0" fontId="11" fillId="0" borderId="0" xfId="0" applyFont="1" applyAlignment="1">
      <alignment horizontal="left" vertical="center"/>
    </xf>
    <xf numFmtId="43" fontId="0" fillId="9" borderId="0" xfId="1" applyNumberFormat="1" applyFont="1" applyFill="1" applyBorder="1" applyAlignment="1">
      <alignment horizontal="left" vertical="center"/>
    </xf>
    <xf numFmtId="43" fontId="27" fillId="0" borderId="10" xfId="2" applyFont="1" applyBorder="1"/>
    <xf numFmtId="43" fontId="2" fillId="0" borderId="10" xfId="2" applyFont="1" applyBorder="1"/>
    <xf numFmtId="43" fontId="15" fillId="13" borderId="10" xfId="2" applyFont="1" applyFill="1" applyBorder="1"/>
    <xf numFmtId="43" fontId="0" fillId="13" borderId="10" xfId="2" applyFont="1" applyFill="1" applyBorder="1"/>
    <xf numFmtId="43" fontId="3" fillId="13" borderId="10" xfId="2" applyFont="1" applyFill="1" applyBorder="1"/>
    <xf numFmtId="0" fontId="28" fillId="13" borderId="10" xfId="0" applyFont="1" applyFill="1" applyBorder="1" applyAlignment="1">
      <alignment horizontal="left" vertical="top"/>
    </xf>
    <xf numFmtId="0" fontId="29" fillId="13" borderId="10" xfId="0" applyFont="1" applyFill="1" applyBorder="1" applyAlignment="1">
      <alignment horizontal="left" vertical="top"/>
    </xf>
    <xf numFmtId="0" fontId="30" fillId="13" borderId="10" xfId="0" applyFont="1" applyFill="1" applyBorder="1" applyAlignment="1">
      <alignment horizontal="left" vertical="top"/>
    </xf>
    <xf numFmtId="0" fontId="3" fillId="0" borderId="0" xfId="0" applyFont="1"/>
    <xf numFmtId="10" fontId="12" fillId="9" borderId="0" xfId="1" applyNumberFormat="1" applyFont="1" applyFill="1" applyBorder="1" applyAlignment="1">
      <alignment horizontal="left" vertical="center"/>
    </xf>
    <xf numFmtId="9" fontId="12" fillId="9" borderId="0" xfId="1" applyFont="1" applyFill="1" applyBorder="1" applyAlignment="1">
      <alignment horizontal="left" vertical="center"/>
    </xf>
    <xf numFmtId="9" fontId="12" fillId="9" borderId="8" xfId="1" applyFont="1" applyFill="1" applyBorder="1" applyAlignment="1">
      <alignment horizontal="left" vertical="center"/>
    </xf>
    <xf numFmtId="10" fontId="12" fillId="9" borderId="8" xfId="1" applyNumberFormat="1" applyFont="1" applyFill="1" applyBorder="1" applyAlignment="1">
      <alignment horizontal="left" vertical="center"/>
    </xf>
    <xf numFmtId="0" fontId="12" fillId="9" borderId="0" xfId="1" applyNumberFormat="1" applyFont="1" applyFill="1" applyBorder="1" applyAlignment="1">
      <alignment horizontal="left" vertical="center"/>
    </xf>
    <xf numFmtId="1" fontId="3" fillId="8" borderId="0" xfId="1" applyNumberFormat="1" applyFont="1" applyFill="1" applyBorder="1" applyAlignment="1">
      <alignment horizontal="left" vertical="center"/>
    </xf>
    <xf numFmtId="4" fontId="33" fillId="0" borderId="0" xfId="0" applyNumberFormat="1" applyFont="1" applyAlignment="1">
      <alignment horizontal="right" vertical="top" shrinkToFit="1"/>
    </xf>
    <xf numFmtId="0" fontId="34" fillId="5" borderId="10" xfId="0" applyFont="1" applyFill="1" applyBorder="1"/>
    <xf numFmtId="4" fontId="33" fillId="0" borderId="10" xfId="0" applyNumberFormat="1" applyFont="1" applyBorder="1" applyAlignment="1">
      <alignment horizontal="right" vertical="top" shrinkToFit="1"/>
    </xf>
    <xf numFmtId="4" fontId="35" fillId="0" borderId="10" xfId="0" applyNumberFormat="1" applyFont="1" applyBorder="1" applyAlignment="1">
      <alignment horizontal="right" vertical="top" shrinkToFit="1"/>
    </xf>
    <xf numFmtId="43" fontId="36" fillId="0" borderId="10" xfId="2" applyFont="1" applyBorder="1"/>
    <xf numFmtId="165" fontId="0" fillId="0" borderId="11" xfId="2" applyNumberFormat="1" applyFont="1" applyBorder="1"/>
    <xf numFmtId="165" fontId="0" fillId="0" borderId="10" xfId="2" applyNumberFormat="1" applyFont="1" applyBorder="1"/>
    <xf numFmtId="165" fontId="12" fillId="0" borderId="11" xfId="2" applyNumberFormat="1" applyFont="1" applyBorder="1"/>
    <xf numFmtId="165" fontId="12" fillId="0" borderId="10" xfId="2" applyNumberFormat="1" applyFont="1" applyBorder="1"/>
    <xf numFmtId="165" fontId="37" fillId="0" borderId="10" xfId="2" applyNumberFormat="1" applyFont="1" applyBorder="1"/>
    <xf numFmtId="165" fontId="37" fillId="0" borderId="12" xfId="2" applyNumberFormat="1" applyFont="1" applyBorder="1"/>
    <xf numFmtId="165" fontId="3" fillId="0" borderId="10" xfId="2" applyNumberFormat="1" applyFont="1" applyBorder="1"/>
    <xf numFmtId="165" fontId="3" fillId="0" borderId="11" xfId="2" applyNumberFormat="1" applyFont="1" applyBorder="1"/>
    <xf numFmtId="165" fontId="0" fillId="0" borderId="12" xfId="2" applyNumberFormat="1" applyFont="1" applyBorder="1"/>
    <xf numFmtId="165" fontId="3" fillId="0" borderId="12" xfId="2" applyNumberFormat="1" applyFont="1" applyBorder="1"/>
    <xf numFmtId="165" fontId="15" fillId="0" borderId="11" xfId="2" applyNumberFormat="1" applyFont="1" applyBorder="1"/>
    <xf numFmtId="165" fontId="15" fillId="0" borderId="10" xfId="2" applyNumberFormat="1" applyFont="1" applyBorder="1"/>
    <xf numFmtId="165" fontId="15" fillId="0" borderId="12" xfId="2" applyNumberFormat="1" applyFont="1" applyBorder="1"/>
    <xf numFmtId="0" fontId="3" fillId="3" borderId="44" xfId="0" applyFont="1" applyFill="1" applyBorder="1" applyAlignment="1">
      <alignment wrapText="1"/>
    </xf>
    <xf numFmtId="165" fontId="38" fillId="0" borderId="11" xfId="2" applyNumberFormat="1" applyFont="1" applyBorder="1"/>
    <xf numFmtId="165" fontId="38" fillId="0" borderId="10" xfId="2" applyNumberFormat="1" applyFont="1" applyBorder="1"/>
    <xf numFmtId="165" fontId="12" fillId="0" borderId="12" xfId="2" applyNumberFormat="1" applyFont="1" applyBorder="1"/>
    <xf numFmtId="0" fontId="9" fillId="3" borderId="44" xfId="0" applyFont="1" applyFill="1" applyBorder="1" applyAlignment="1">
      <alignment wrapText="1"/>
    </xf>
    <xf numFmtId="165" fontId="38" fillId="0" borderId="13" xfId="2" applyNumberFormat="1" applyFont="1" applyBorder="1"/>
    <xf numFmtId="165" fontId="38" fillId="0" borderId="14" xfId="2" applyNumberFormat="1" applyFont="1" applyBorder="1"/>
    <xf numFmtId="165" fontId="37" fillId="0" borderId="14" xfId="2" applyNumberFormat="1" applyFont="1" applyBorder="1"/>
    <xf numFmtId="165" fontId="37" fillId="0" borderId="15" xfId="2" applyNumberFormat="1" applyFont="1" applyBorder="1"/>
    <xf numFmtId="43" fontId="24" fillId="2" borderId="10" xfId="2" applyFont="1" applyFill="1" applyBorder="1"/>
    <xf numFmtId="165" fontId="38" fillId="0" borderId="11" xfId="0" applyNumberFormat="1" applyFont="1" applyBorder="1"/>
    <xf numFmtId="165" fontId="38" fillId="0" borderId="10" xfId="0" applyNumberFormat="1" applyFont="1" applyBorder="1"/>
    <xf numFmtId="10" fontId="23" fillId="12" borderId="10" xfId="1" applyNumberFormat="1" applyFont="1" applyFill="1" applyBorder="1"/>
    <xf numFmtId="10" fontId="3" fillId="4" borderId="10" xfId="1" applyNumberFormat="1" applyFont="1" applyFill="1" applyBorder="1"/>
    <xf numFmtId="164" fontId="15" fillId="13" borderId="10" xfId="2" applyNumberFormat="1" applyFont="1" applyFill="1" applyBorder="1"/>
    <xf numFmtId="43" fontId="2" fillId="0" borderId="27" xfId="2" applyFont="1" applyFill="1" applyBorder="1"/>
    <xf numFmtId="43" fontId="24" fillId="13" borderId="10" xfId="2" applyFont="1" applyFill="1" applyBorder="1"/>
    <xf numFmtId="165" fontId="32" fillId="0" borderId="10" xfId="2" applyNumberFormat="1" applyFont="1" applyBorder="1"/>
    <xf numFmtId="165" fontId="32" fillId="0" borderId="0" xfId="2" applyNumberFormat="1" applyFont="1" applyBorder="1"/>
    <xf numFmtId="43" fontId="12" fillId="9" borderId="0" xfId="2" applyFont="1" applyFill="1" applyBorder="1" applyAlignment="1">
      <alignment horizontal="left" vertical="center"/>
    </xf>
    <xf numFmtId="165" fontId="0" fillId="0" borderId="10" xfId="1" applyNumberFormat="1" applyFont="1" applyBorder="1"/>
    <xf numFmtId="165" fontId="0" fillId="0" borderId="27" xfId="1" applyNumberFormat="1" applyFont="1" applyFill="1" applyBorder="1"/>
    <xf numFmtId="164" fontId="0" fillId="0" borderId="0" xfId="0" applyNumberFormat="1" applyFill="1"/>
    <xf numFmtId="165" fontId="0" fillId="0" borderId="45" xfId="2" applyNumberFormat="1" applyFont="1" applyBorder="1"/>
    <xf numFmtId="43" fontId="12" fillId="9" borderId="8" xfId="2" applyFont="1" applyFill="1" applyBorder="1" applyAlignment="1">
      <alignment horizontal="left" vertical="center"/>
    </xf>
    <xf numFmtId="10" fontId="3" fillId="13" borderId="10" xfId="1" applyNumberFormat="1" applyFont="1" applyFill="1" applyBorder="1"/>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5"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6" xfId="0" applyBorder="1" applyAlignment="1">
      <alignment horizontal="center" vertical="center" wrapText="1"/>
    </xf>
    <xf numFmtId="0" fontId="21" fillId="7" borderId="40" xfId="0" applyFont="1" applyFill="1" applyBorder="1" applyAlignment="1">
      <alignment horizontal="center" wrapText="1"/>
    </xf>
    <xf numFmtId="0" fontId="21" fillId="7" borderId="41" xfId="0" applyFont="1" applyFill="1"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xf numFmtId="0" fontId="0" fillId="0" borderId="35" xfId="0" applyBorder="1" applyAlignment="1">
      <alignment horizontal="center" wrapText="1"/>
    </xf>
    <xf numFmtId="0" fontId="0" fillId="0" borderId="0" xfId="0" applyBorder="1" applyAlignment="1">
      <alignment horizontal="center" wrapText="1"/>
    </xf>
    <xf numFmtId="0" fontId="0" fillId="0" borderId="8"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6" xfId="0" applyBorder="1" applyAlignment="1">
      <alignment horizont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6" xfId="0" applyFont="1" applyBorder="1" applyAlignment="1">
      <alignment horizontal="center" vertical="center"/>
    </xf>
    <xf numFmtId="0" fontId="21" fillId="0" borderId="3" xfId="0" applyFont="1" applyBorder="1" applyAlignment="1">
      <alignment horizontal="center"/>
    </xf>
    <xf numFmtId="0" fontId="21" fillId="0" borderId="4" xfId="0" applyFont="1" applyBorder="1" applyAlignment="1">
      <alignment horizontal="center"/>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4" fillId="9" borderId="26" xfId="0" applyFont="1" applyFill="1" applyBorder="1" applyAlignment="1">
      <alignment horizontal="center"/>
    </xf>
    <xf numFmtId="9" fontId="3" fillId="8" borderId="31" xfId="1" applyFont="1" applyFill="1" applyBorder="1" applyAlignment="1">
      <alignment horizontal="left" vertical="center"/>
    </xf>
    <xf numFmtId="9" fontId="3" fillId="8" borderId="32" xfId="1" applyFont="1" applyFill="1" applyBorder="1" applyAlignment="1">
      <alignment horizontal="left" vertical="center"/>
    </xf>
    <xf numFmtId="0" fontId="0" fillId="0" borderId="35" xfId="0" applyBorder="1" applyAlignment="1">
      <alignment horizontal="left" vertical="center" wrapText="1"/>
    </xf>
    <xf numFmtId="0" fontId="0" fillId="0" borderId="0" xfId="0"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9" fontId="3" fillId="8" borderId="35" xfId="1" applyFont="1" applyFill="1" applyBorder="1" applyAlignment="1">
      <alignment horizontal="center" vertical="center"/>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6"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43" fontId="37" fillId="0" borderId="10" xfId="2" applyFont="1" applyBorder="1"/>
    <xf numFmtId="10" fontId="3" fillId="7" borderId="10" xfId="1" applyNumberFormat="1" applyFont="1" applyFill="1" applyBorder="1"/>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4519-C3A8-46F9-B097-E912B035FD64}">
  <sheetPr>
    <tabColor rgb="FFFFFF00"/>
  </sheetPr>
  <dimension ref="A3:N32"/>
  <sheetViews>
    <sheetView showGridLines="0" zoomScale="95" zoomScaleNormal="95" workbookViewId="0">
      <selection activeCell="J4" sqref="J4:N4"/>
    </sheetView>
  </sheetViews>
  <sheetFormatPr baseColWidth="10" defaultRowHeight="15" x14ac:dyDescent="0.25"/>
  <cols>
    <col min="9" max="9" width="28.42578125" customWidth="1"/>
  </cols>
  <sheetData>
    <row r="3" spans="1:14" ht="15.75" thickBot="1" x14ac:dyDescent="0.3"/>
    <row r="4" spans="1:14" ht="42.75" thickBot="1" x14ac:dyDescent="0.4">
      <c r="A4" s="180" t="s">
        <v>191</v>
      </c>
      <c r="B4" s="181"/>
      <c r="C4" s="181"/>
      <c r="D4" s="181"/>
      <c r="E4" s="181"/>
      <c r="F4" s="182"/>
      <c r="I4" s="61" t="s">
        <v>200</v>
      </c>
      <c r="J4" s="169"/>
      <c r="K4" s="169"/>
      <c r="L4" s="169"/>
      <c r="M4" s="169"/>
      <c r="N4" s="170"/>
    </row>
    <row r="5" spans="1:14" ht="21.75" thickBot="1" x14ac:dyDescent="0.4">
      <c r="I5" s="60"/>
      <c r="J5" s="60"/>
      <c r="K5" s="60"/>
      <c r="L5" s="60"/>
      <c r="M5" s="60"/>
      <c r="N5" s="60"/>
    </row>
    <row r="6" spans="1:14" ht="21.75" thickBot="1" x14ac:dyDescent="0.4">
      <c r="A6" s="160" t="s">
        <v>192</v>
      </c>
      <c r="B6" s="161"/>
      <c r="C6" s="161"/>
      <c r="D6" s="161"/>
      <c r="E6" s="161"/>
      <c r="F6" s="162"/>
      <c r="I6" s="62" t="s">
        <v>201</v>
      </c>
      <c r="J6" s="63">
        <v>2016</v>
      </c>
      <c r="K6" s="63">
        <v>2017</v>
      </c>
      <c r="L6" s="63">
        <v>2018</v>
      </c>
      <c r="M6" s="63">
        <v>2019</v>
      </c>
      <c r="N6" s="64">
        <v>2020</v>
      </c>
    </row>
    <row r="7" spans="1:14" ht="15.75" thickBot="1" x14ac:dyDescent="0.3">
      <c r="A7" s="166"/>
      <c r="B7" s="167"/>
      <c r="C7" s="167"/>
      <c r="D7" s="167"/>
      <c r="E7" s="167"/>
      <c r="F7" s="168"/>
    </row>
    <row r="8" spans="1:14" ht="15.75" thickBot="1" x14ac:dyDescent="0.3">
      <c r="A8" s="34"/>
      <c r="B8" s="51"/>
      <c r="C8" s="51"/>
      <c r="D8" s="51"/>
      <c r="E8" s="51"/>
      <c r="F8" s="52"/>
    </row>
    <row r="9" spans="1:14" x14ac:dyDescent="0.25">
      <c r="A9" s="171" t="s">
        <v>193</v>
      </c>
      <c r="B9" s="172"/>
      <c r="C9" s="172"/>
      <c r="D9" s="172"/>
      <c r="E9" s="172"/>
      <c r="F9" s="173"/>
    </row>
    <row r="10" spans="1:14" x14ac:dyDescent="0.25">
      <c r="A10" s="174"/>
      <c r="B10" s="175"/>
      <c r="C10" s="175"/>
      <c r="D10" s="175"/>
      <c r="E10" s="175"/>
      <c r="F10" s="176"/>
    </row>
    <row r="11" spans="1:14" ht="15.75" thickBot="1" x14ac:dyDescent="0.3">
      <c r="A11" s="177"/>
      <c r="B11" s="178"/>
      <c r="C11" s="178"/>
      <c r="D11" s="178"/>
      <c r="E11" s="178"/>
      <c r="F11" s="179"/>
    </row>
    <row r="12" spans="1:14" ht="15.75" thickBot="1" x14ac:dyDescent="0.3"/>
    <row r="13" spans="1:14" x14ac:dyDescent="0.25">
      <c r="A13" s="160" t="s">
        <v>199</v>
      </c>
      <c r="B13" s="161"/>
      <c r="C13" s="161"/>
      <c r="D13" s="161"/>
      <c r="E13" s="161"/>
      <c r="F13" s="162"/>
    </row>
    <row r="14" spans="1:14" x14ac:dyDescent="0.25">
      <c r="A14" s="163"/>
      <c r="B14" s="164"/>
      <c r="C14" s="164"/>
      <c r="D14" s="164"/>
      <c r="E14" s="164"/>
      <c r="F14" s="165"/>
    </row>
    <row r="15" spans="1:14" x14ac:dyDescent="0.25">
      <c r="A15" s="163"/>
      <c r="B15" s="164"/>
      <c r="C15" s="164"/>
      <c r="D15" s="164"/>
      <c r="E15" s="164"/>
      <c r="F15" s="165"/>
    </row>
    <row r="16" spans="1:14" ht="15.75" thickBot="1" x14ac:dyDescent="0.3">
      <c r="A16" s="166"/>
      <c r="B16" s="167"/>
      <c r="C16" s="167"/>
      <c r="D16" s="167"/>
      <c r="E16" s="167"/>
      <c r="F16" s="168"/>
    </row>
    <row r="18" spans="1:6" ht="15.75" thickBot="1" x14ac:dyDescent="0.3"/>
    <row r="19" spans="1:6" x14ac:dyDescent="0.25">
      <c r="A19" s="171" t="s">
        <v>202</v>
      </c>
      <c r="B19" s="172"/>
      <c r="C19" s="172"/>
      <c r="D19" s="172"/>
      <c r="E19" s="172"/>
      <c r="F19" s="173"/>
    </row>
    <row r="20" spans="1:6" x14ac:dyDescent="0.25">
      <c r="A20" s="174"/>
      <c r="B20" s="175"/>
      <c r="C20" s="175"/>
      <c r="D20" s="175"/>
      <c r="E20" s="175"/>
      <c r="F20" s="176"/>
    </row>
    <row r="21" spans="1:6" ht="15.75" thickBot="1" x14ac:dyDescent="0.3">
      <c r="A21" s="177"/>
      <c r="B21" s="178"/>
      <c r="C21" s="178"/>
      <c r="D21" s="178"/>
      <c r="E21" s="178"/>
      <c r="F21" s="179"/>
    </row>
    <row r="22" spans="1:6" ht="15.75" thickBot="1" x14ac:dyDescent="0.3"/>
    <row r="23" spans="1:6" x14ac:dyDescent="0.25">
      <c r="A23" s="171" t="s">
        <v>217</v>
      </c>
      <c r="B23" s="172"/>
      <c r="C23" s="172"/>
      <c r="D23" s="172"/>
      <c r="E23" s="172"/>
      <c r="F23" s="173"/>
    </row>
    <row r="24" spans="1:6" x14ac:dyDescent="0.25">
      <c r="A24" s="174"/>
      <c r="B24" s="175"/>
      <c r="C24" s="175"/>
      <c r="D24" s="175"/>
      <c r="E24" s="175"/>
      <c r="F24" s="176"/>
    </row>
    <row r="25" spans="1:6" x14ac:dyDescent="0.25">
      <c r="A25" s="174"/>
      <c r="B25" s="175"/>
      <c r="C25" s="175"/>
      <c r="D25" s="175"/>
      <c r="E25" s="175"/>
      <c r="F25" s="176"/>
    </row>
    <row r="26" spans="1:6" ht="15.75" thickBot="1" x14ac:dyDescent="0.3">
      <c r="A26" s="177"/>
      <c r="B26" s="178"/>
      <c r="C26" s="178"/>
      <c r="D26" s="178"/>
      <c r="E26" s="178"/>
      <c r="F26" s="179"/>
    </row>
    <row r="28" spans="1:6" ht="15.75" thickBot="1" x14ac:dyDescent="0.3"/>
    <row r="29" spans="1:6" x14ac:dyDescent="0.25">
      <c r="A29" s="160" t="s">
        <v>194</v>
      </c>
      <c r="B29" s="161"/>
      <c r="C29" s="161"/>
      <c r="D29" s="161"/>
      <c r="E29" s="161"/>
      <c r="F29" s="162"/>
    </row>
    <row r="30" spans="1:6" x14ac:dyDescent="0.25">
      <c r="A30" s="163"/>
      <c r="B30" s="164"/>
      <c r="C30" s="164"/>
      <c r="D30" s="164"/>
      <c r="E30" s="164"/>
      <c r="F30" s="165"/>
    </row>
    <row r="31" spans="1:6" x14ac:dyDescent="0.25">
      <c r="A31" s="163"/>
      <c r="B31" s="164"/>
      <c r="C31" s="164"/>
      <c r="D31" s="164"/>
      <c r="E31" s="164"/>
      <c r="F31" s="165"/>
    </row>
    <row r="32" spans="1:6" ht="15.75" thickBot="1" x14ac:dyDescent="0.3">
      <c r="A32" s="166"/>
      <c r="B32" s="167"/>
      <c r="C32" s="167"/>
      <c r="D32" s="167"/>
      <c r="E32" s="167"/>
      <c r="F32" s="168"/>
    </row>
  </sheetData>
  <mergeCells count="8">
    <mergeCell ref="A29:F32"/>
    <mergeCell ref="J4:N4"/>
    <mergeCell ref="A6:F7"/>
    <mergeCell ref="A9:F11"/>
    <mergeCell ref="A13:F16"/>
    <mergeCell ref="A19:F21"/>
    <mergeCell ref="A23:F26"/>
    <mergeCell ref="A4:F4"/>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CA788-22C0-41A0-BF97-EBCCE9F066BA}">
  <sheetPr>
    <tabColor theme="9"/>
  </sheetPr>
  <dimension ref="A1:L60"/>
  <sheetViews>
    <sheetView topLeftCell="A22" workbookViewId="0">
      <selection activeCell="B58" sqref="B58:E59"/>
    </sheetView>
  </sheetViews>
  <sheetFormatPr baseColWidth="10" defaultRowHeight="15" x14ac:dyDescent="0.25"/>
  <cols>
    <col min="1" max="1" width="48" bestFit="1" customWidth="1"/>
    <col min="2" max="2" width="17.5703125" customWidth="1"/>
    <col min="3" max="3" width="18.5703125" customWidth="1"/>
    <col min="4" max="4" width="21" customWidth="1"/>
    <col min="5" max="5" width="15.7109375" bestFit="1" customWidth="1"/>
    <col min="6" max="6" width="15.5703125" bestFit="1" customWidth="1"/>
    <col min="8" max="8" width="26.42578125" style="9" customWidth="1"/>
    <col min="9" max="9" width="14.42578125" bestFit="1" customWidth="1"/>
    <col min="10" max="12" width="11.5703125" bestFit="1" customWidth="1"/>
  </cols>
  <sheetData>
    <row r="1" spans="1:12" ht="21.75" thickBot="1" x14ac:dyDescent="0.4">
      <c r="A1" s="76" t="s">
        <v>204</v>
      </c>
      <c r="B1" s="189">
        <f>+INTRODUCCIÓN!J4</f>
        <v>0</v>
      </c>
      <c r="C1" s="189"/>
      <c r="D1" s="189"/>
      <c r="E1" s="189"/>
      <c r="F1" s="190"/>
      <c r="H1" s="183" t="s">
        <v>156</v>
      </c>
      <c r="I1" s="184"/>
      <c r="J1" s="184"/>
      <c r="K1" s="185"/>
    </row>
    <row r="2" spans="1:12" ht="15.75" thickBot="1" x14ac:dyDescent="0.3">
      <c r="H2" s="186"/>
      <c r="I2" s="187"/>
      <c r="J2" s="187"/>
      <c r="K2" s="188"/>
    </row>
    <row r="3" spans="1:12" ht="18.75" x14ac:dyDescent="0.3">
      <c r="A3" s="6"/>
    </row>
    <row r="4" spans="1:12" ht="31.5" x14ac:dyDescent="0.25">
      <c r="A4" s="8"/>
      <c r="B4" s="77">
        <f>+INTRODUCCIÓN!J6</f>
        <v>2016</v>
      </c>
      <c r="C4" s="77">
        <f>+INTRODUCCIÓN!K6</f>
        <v>2017</v>
      </c>
      <c r="D4" s="77">
        <f>+INTRODUCCIÓN!L6</f>
        <v>2018</v>
      </c>
      <c r="E4" s="77">
        <f>+INTRODUCCIÓN!M6</f>
        <v>2019</v>
      </c>
      <c r="F4" s="77">
        <f>+INTRODUCCIÓN!N6</f>
        <v>2020</v>
      </c>
      <c r="H4" s="80" t="s">
        <v>210</v>
      </c>
      <c r="I4" s="77">
        <f>+C4</f>
        <v>2017</v>
      </c>
      <c r="J4" s="77">
        <f t="shared" ref="J4:L4" si="0">+D4</f>
        <v>2018</v>
      </c>
      <c r="K4" s="77">
        <f t="shared" si="0"/>
        <v>2019</v>
      </c>
      <c r="L4" s="77">
        <f t="shared" si="0"/>
        <v>2020</v>
      </c>
    </row>
    <row r="5" spans="1:12" x14ac:dyDescent="0.25">
      <c r="A5" s="10" t="s">
        <v>81</v>
      </c>
      <c r="B5" s="66">
        <f>+B6+B15+B21</f>
        <v>0</v>
      </c>
      <c r="C5" s="66">
        <f t="shared" ref="C5:E5" si="1">+C6+C15+C21</f>
        <v>0</v>
      </c>
      <c r="D5" s="66">
        <f t="shared" si="1"/>
        <v>0</v>
      </c>
      <c r="E5" s="66">
        <f t="shared" si="1"/>
        <v>0</v>
      </c>
      <c r="F5" s="66"/>
      <c r="H5" s="78" t="str">
        <f>+A5</f>
        <v>PASIVO</v>
      </c>
      <c r="I5" s="147" t="e">
        <f>+C5/B5-1</f>
        <v>#DIV/0!</v>
      </c>
      <c r="J5" s="147" t="e">
        <f t="shared" ref="J5:L5" si="2">+D5/C5-1</f>
        <v>#DIV/0!</v>
      </c>
      <c r="K5" s="147" t="e">
        <f t="shared" si="2"/>
        <v>#DIV/0!</v>
      </c>
      <c r="L5" s="147" t="e">
        <f t="shared" si="2"/>
        <v>#DIV/0!</v>
      </c>
    </row>
    <row r="6" spans="1:12" x14ac:dyDescent="0.25">
      <c r="A6" s="10" t="s">
        <v>82</v>
      </c>
      <c r="B6" s="66">
        <f>+B7+B8+B9+B12+B13+B14</f>
        <v>0</v>
      </c>
      <c r="C6" s="66">
        <f t="shared" ref="C6:E6" si="3">+C7+C8+C9+C12+C13+C14</f>
        <v>0</v>
      </c>
      <c r="D6" s="66">
        <f t="shared" si="3"/>
        <v>0</v>
      </c>
      <c r="E6" s="66">
        <f t="shared" si="3"/>
        <v>0</v>
      </c>
      <c r="F6" s="66"/>
      <c r="H6" s="78" t="str">
        <f t="shared" ref="H6:H28" si="4">+A6</f>
        <v>Fondos propios</v>
      </c>
      <c r="I6" s="147" t="e">
        <f t="shared" ref="I6:I28" si="5">+C6/B6-1</f>
        <v>#DIV/0!</v>
      </c>
      <c r="J6" s="235" t="e">
        <f t="shared" ref="J6:J28" si="6">+D6/C6-1</f>
        <v>#DIV/0!</v>
      </c>
      <c r="K6" s="147" t="e">
        <f t="shared" ref="K6:K28" si="7">+E6/D6-1</f>
        <v>#DIV/0!</v>
      </c>
      <c r="L6" s="147" t="e">
        <f t="shared" ref="L6:L28" si="8">+F6/E6-1</f>
        <v>#DIV/0!</v>
      </c>
    </row>
    <row r="7" spans="1:12" x14ac:dyDescent="0.25">
      <c r="A7" s="11" t="s">
        <v>83</v>
      </c>
      <c r="B7" s="65"/>
      <c r="C7" s="116"/>
      <c r="D7" s="116"/>
      <c r="E7" s="65"/>
      <c r="F7" s="65"/>
      <c r="H7" s="78" t="str">
        <f t="shared" si="4"/>
        <v>Capital</v>
      </c>
      <c r="I7" s="147" t="e">
        <f t="shared" si="5"/>
        <v>#DIV/0!</v>
      </c>
      <c r="J7" s="147" t="e">
        <f t="shared" si="6"/>
        <v>#DIV/0!</v>
      </c>
      <c r="K7" s="147" t="e">
        <f t="shared" si="7"/>
        <v>#DIV/0!</v>
      </c>
      <c r="L7" s="147" t="e">
        <f t="shared" si="8"/>
        <v>#DIV/0!</v>
      </c>
    </row>
    <row r="8" spans="1:12" x14ac:dyDescent="0.25">
      <c r="A8" s="11" t="s">
        <v>84</v>
      </c>
      <c r="B8" s="116"/>
      <c r="C8" s="116"/>
      <c r="D8" s="116"/>
      <c r="E8" s="65"/>
      <c r="F8" s="65"/>
      <c r="H8" s="78" t="str">
        <f t="shared" si="4"/>
        <v>Prima de emisión</v>
      </c>
      <c r="I8" s="147" t="e">
        <f t="shared" si="5"/>
        <v>#DIV/0!</v>
      </c>
      <c r="J8" s="147" t="e">
        <f t="shared" si="6"/>
        <v>#DIV/0!</v>
      </c>
      <c r="K8" s="147" t="e">
        <f t="shared" si="7"/>
        <v>#DIV/0!</v>
      </c>
      <c r="L8" s="147" t="e">
        <f t="shared" si="8"/>
        <v>#DIV/0!</v>
      </c>
    </row>
    <row r="9" spans="1:12" s="109" customFormat="1" x14ac:dyDescent="0.25">
      <c r="A9" s="10" t="s">
        <v>85</v>
      </c>
      <c r="B9" s="66">
        <f>+B10+B11</f>
        <v>0</v>
      </c>
      <c r="C9" s="66">
        <f t="shared" ref="C9:E9" si="9">+C10+C11</f>
        <v>0</v>
      </c>
      <c r="D9" s="66">
        <f t="shared" si="9"/>
        <v>0</v>
      </c>
      <c r="E9" s="66">
        <f t="shared" si="9"/>
        <v>0</v>
      </c>
      <c r="F9" s="66"/>
      <c r="H9" s="78" t="str">
        <f t="shared" si="4"/>
        <v xml:space="preserve">Reservas </v>
      </c>
      <c r="I9" s="147" t="e">
        <f t="shared" si="5"/>
        <v>#DIV/0!</v>
      </c>
      <c r="J9" s="147" t="e">
        <f t="shared" si="6"/>
        <v>#DIV/0!</v>
      </c>
      <c r="K9" s="147" t="e">
        <f t="shared" si="7"/>
        <v>#DIV/0!</v>
      </c>
      <c r="L9" s="147" t="e">
        <f t="shared" si="8"/>
        <v>#DIV/0!</v>
      </c>
    </row>
    <row r="10" spans="1:12" x14ac:dyDescent="0.25">
      <c r="A10" s="117" t="s">
        <v>233</v>
      </c>
      <c r="B10" s="119"/>
      <c r="C10" s="119"/>
      <c r="D10" s="119"/>
      <c r="E10" s="234"/>
      <c r="F10" s="65"/>
      <c r="H10" s="78" t="str">
        <f t="shared" si="4"/>
        <v>Reservas Legales</v>
      </c>
      <c r="I10" s="147" t="e">
        <f t="shared" si="5"/>
        <v>#DIV/0!</v>
      </c>
      <c r="J10" s="147" t="e">
        <f t="shared" si="6"/>
        <v>#DIV/0!</v>
      </c>
      <c r="K10" s="147" t="e">
        <f t="shared" si="7"/>
        <v>#DIV/0!</v>
      </c>
      <c r="L10" s="147" t="e">
        <f t="shared" si="8"/>
        <v>#DIV/0!</v>
      </c>
    </row>
    <row r="11" spans="1:12" x14ac:dyDescent="0.25">
      <c r="A11" s="117" t="s">
        <v>234</v>
      </c>
      <c r="B11" s="120"/>
      <c r="C11" s="119"/>
      <c r="D11" s="119"/>
      <c r="E11" s="234"/>
      <c r="F11" s="65"/>
      <c r="H11" s="78" t="str">
        <f t="shared" si="4"/>
        <v>Reservas voluntarias</v>
      </c>
      <c r="I11" s="147" t="e">
        <f t="shared" si="5"/>
        <v>#DIV/0!</v>
      </c>
      <c r="J11" s="147" t="e">
        <f t="shared" si="6"/>
        <v>#DIV/0!</v>
      </c>
      <c r="K11" s="147" t="e">
        <f t="shared" si="7"/>
        <v>#DIV/0!</v>
      </c>
      <c r="L11" s="147" t="e">
        <f t="shared" si="8"/>
        <v>#DIV/0!</v>
      </c>
    </row>
    <row r="12" spans="1:12" ht="30" x14ac:dyDescent="0.25">
      <c r="A12" s="11" t="s">
        <v>256</v>
      </c>
      <c r="B12" s="65"/>
      <c r="C12" s="118"/>
      <c r="D12" s="118"/>
      <c r="E12" s="65"/>
      <c r="F12" s="65"/>
      <c r="H12" s="78" t="str">
        <f t="shared" si="4"/>
        <v>Resulados de ejercicios anteriores</v>
      </c>
      <c r="I12" s="147" t="e">
        <f t="shared" si="5"/>
        <v>#DIV/0!</v>
      </c>
      <c r="J12" s="147" t="e">
        <f t="shared" si="6"/>
        <v>#DIV/0!</v>
      </c>
      <c r="K12" s="147" t="e">
        <f t="shared" si="7"/>
        <v>#DIV/0!</v>
      </c>
      <c r="L12" s="147" t="e">
        <f t="shared" si="8"/>
        <v>#DIV/0!</v>
      </c>
    </row>
    <row r="13" spans="1:12" ht="30" x14ac:dyDescent="0.25">
      <c r="A13" s="11" t="s">
        <v>86</v>
      </c>
      <c r="B13" s="65"/>
      <c r="C13" s="65"/>
      <c r="D13" s="65"/>
      <c r="E13" s="65"/>
      <c r="F13" s="65"/>
      <c r="H13" s="78" t="str">
        <f t="shared" si="4"/>
        <v>Provisiones para riesgos y gastos</v>
      </c>
      <c r="I13" s="147" t="e">
        <f t="shared" si="5"/>
        <v>#DIV/0!</v>
      </c>
      <c r="J13" s="235" t="e">
        <f t="shared" si="6"/>
        <v>#DIV/0!</v>
      </c>
      <c r="K13" s="147" t="e">
        <f t="shared" si="7"/>
        <v>#DIV/0!</v>
      </c>
      <c r="L13" s="147" t="e">
        <f t="shared" si="8"/>
        <v>#DIV/0!</v>
      </c>
    </row>
    <row r="14" spans="1:12" ht="30" x14ac:dyDescent="0.25">
      <c r="A14" s="11" t="s">
        <v>235</v>
      </c>
      <c r="B14" s="65"/>
      <c r="C14" s="65"/>
      <c r="D14" s="102"/>
      <c r="E14" s="65"/>
      <c r="F14" s="65"/>
      <c r="H14" s="78" t="str">
        <f t="shared" si="4"/>
        <v>Dividendos a cuenta (reparto de dividendos)</v>
      </c>
      <c r="I14" s="147" t="e">
        <f t="shared" si="5"/>
        <v>#DIV/0!</v>
      </c>
      <c r="J14" s="147" t="e">
        <f t="shared" si="6"/>
        <v>#DIV/0!</v>
      </c>
      <c r="K14" s="147" t="e">
        <f t="shared" si="7"/>
        <v>#DIV/0!</v>
      </c>
      <c r="L14" s="147" t="e">
        <f t="shared" si="8"/>
        <v>#DIV/0!</v>
      </c>
    </row>
    <row r="15" spans="1:12" x14ac:dyDescent="0.25">
      <c r="A15" s="10" t="s">
        <v>87</v>
      </c>
      <c r="B15" s="66">
        <f>SUM(B16:B20)</f>
        <v>0</v>
      </c>
      <c r="C15" s="66">
        <f t="shared" ref="C15:E15" si="10">SUM(C16:C20)</f>
        <v>0</v>
      </c>
      <c r="D15" s="66">
        <f t="shared" si="10"/>
        <v>0</v>
      </c>
      <c r="E15" s="66">
        <f t="shared" si="10"/>
        <v>0</v>
      </c>
      <c r="F15" s="66"/>
      <c r="H15" s="78" t="str">
        <f t="shared" si="4"/>
        <v>Deudas a largo plazo</v>
      </c>
      <c r="I15" s="147" t="e">
        <f t="shared" si="5"/>
        <v>#DIV/0!</v>
      </c>
      <c r="J15" s="235" t="e">
        <f t="shared" si="6"/>
        <v>#DIV/0!</v>
      </c>
      <c r="K15" s="235" t="e">
        <f t="shared" si="7"/>
        <v>#DIV/0!</v>
      </c>
      <c r="L15" s="147" t="e">
        <f t="shared" si="8"/>
        <v>#DIV/0!</v>
      </c>
    </row>
    <row r="16" spans="1:12" x14ac:dyDescent="0.25">
      <c r="A16" s="11" t="s">
        <v>88</v>
      </c>
      <c r="B16" s="65"/>
      <c r="C16" s="65"/>
      <c r="D16" s="65"/>
      <c r="E16" s="65"/>
      <c r="F16" s="65"/>
      <c r="H16" s="78" t="str">
        <f t="shared" si="4"/>
        <v>Obligaciones y bonos</v>
      </c>
      <c r="I16" s="147" t="e">
        <f t="shared" si="5"/>
        <v>#DIV/0!</v>
      </c>
      <c r="J16" s="147" t="e">
        <f t="shared" si="6"/>
        <v>#DIV/0!</v>
      </c>
      <c r="K16" s="147" t="e">
        <f t="shared" si="7"/>
        <v>#DIV/0!</v>
      </c>
      <c r="L16" s="147" t="e">
        <f t="shared" si="8"/>
        <v>#DIV/0!</v>
      </c>
    </row>
    <row r="17" spans="1:12" ht="45" x14ac:dyDescent="0.25">
      <c r="A17" s="11" t="s">
        <v>89</v>
      </c>
      <c r="B17" s="65"/>
      <c r="C17" s="65"/>
      <c r="D17" s="65"/>
      <c r="E17" s="65"/>
      <c r="F17" s="65"/>
      <c r="H17" s="78" t="str">
        <f t="shared" si="4"/>
        <v>Prestamos a L/P con empresas del grupo y asociadas</v>
      </c>
      <c r="I17" s="147" t="e">
        <f t="shared" si="5"/>
        <v>#DIV/0!</v>
      </c>
      <c r="J17" s="147" t="e">
        <f t="shared" si="6"/>
        <v>#DIV/0!</v>
      </c>
      <c r="K17" s="147" t="e">
        <f t="shared" si="7"/>
        <v>#DIV/0!</v>
      </c>
      <c r="L17" s="147" t="e">
        <f t="shared" si="8"/>
        <v>#DIV/0!</v>
      </c>
    </row>
    <row r="18" spans="1:12" x14ac:dyDescent="0.25">
      <c r="A18" s="11" t="s">
        <v>90</v>
      </c>
      <c r="B18" s="65"/>
      <c r="C18" s="65"/>
      <c r="D18" s="65"/>
      <c r="E18" s="65"/>
      <c r="F18" s="65"/>
      <c r="H18" s="78" t="str">
        <f t="shared" si="4"/>
        <v>Otros acreedores</v>
      </c>
      <c r="I18" s="147" t="e">
        <f t="shared" si="5"/>
        <v>#DIV/0!</v>
      </c>
      <c r="J18" s="147" t="e">
        <f t="shared" si="6"/>
        <v>#DIV/0!</v>
      </c>
      <c r="K18" s="147" t="e">
        <f t="shared" si="7"/>
        <v>#DIV/0!</v>
      </c>
      <c r="L18" s="147" t="e">
        <f t="shared" si="8"/>
        <v>#DIV/0!</v>
      </c>
    </row>
    <row r="19" spans="1:12" x14ac:dyDescent="0.25">
      <c r="A19" s="11" t="s">
        <v>236</v>
      </c>
      <c r="B19" s="121"/>
      <c r="C19" s="122"/>
      <c r="D19" s="122"/>
      <c r="E19" s="122"/>
      <c r="F19" s="65"/>
      <c r="H19" s="78" t="str">
        <f t="shared" si="4"/>
        <v>Provisiones a L/P</v>
      </c>
      <c r="I19" s="147" t="e">
        <f t="shared" si="5"/>
        <v>#DIV/0!</v>
      </c>
      <c r="J19" s="147" t="e">
        <f t="shared" si="6"/>
        <v>#DIV/0!</v>
      </c>
      <c r="K19" s="147" t="e">
        <f t="shared" si="7"/>
        <v>#DIV/0!</v>
      </c>
      <c r="L19" s="147" t="e">
        <f t="shared" si="8"/>
        <v>#DIV/0!</v>
      </c>
    </row>
    <row r="20" spans="1:12" x14ac:dyDescent="0.25">
      <c r="A20" s="11" t="s">
        <v>243</v>
      </c>
      <c r="B20" s="157"/>
      <c r="C20" s="122"/>
      <c r="D20" s="122"/>
      <c r="E20" s="122"/>
      <c r="F20" s="65"/>
      <c r="H20" s="78" t="str">
        <f t="shared" si="4"/>
        <v>Deudas bancarias L/P</v>
      </c>
      <c r="I20" s="147"/>
      <c r="J20" s="147"/>
      <c r="K20" s="147"/>
      <c r="L20" s="147"/>
    </row>
    <row r="21" spans="1:12" x14ac:dyDescent="0.25">
      <c r="A21" s="10" t="s">
        <v>91</v>
      </c>
      <c r="B21" s="66">
        <f>SUM(B22:B27)</f>
        <v>0</v>
      </c>
      <c r="C21" s="66">
        <f t="shared" ref="C21:E21" si="11">SUM(C22:C27)</f>
        <v>0</v>
      </c>
      <c r="D21" s="66">
        <f t="shared" si="11"/>
        <v>0</v>
      </c>
      <c r="E21" s="66">
        <f t="shared" si="11"/>
        <v>0</v>
      </c>
      <c r="F21" s="66"/>
      <c r="H21" s="78" t="str">
        <f t="shared" si="4"/>
        <v>Deudas a corto plazo</v>
      </c>
      <c r="I21" s="147" t="e">
        <f t="shared" si="5"/>
        <v>#DIV/0!</v>
      </c>
      <c r="J21" s="147" t="e">
        <f t="shared" si="6"/>
        <v>#DIV/0!</v>
      </c>
      <c r="K21" s="147" t="e">
        <f t="shared" si="7"/>
        <v>#DIV/0!</v>
      </c>
      <c r="L21" s="147" t="e">
        <f t="shared" si="8"/>
        <v>#DIV/0!</v>
      </c>
    </row>
    <row r="22" spans="1:12" x14ac:dyDescent="0.25">
      <c r="A22" s="11" t="s">
        <v>92</v>
      </c>
      <c r="B22" s="65"/>
      <c r="C22" s="65"/>
      <c r="D22" s="65"/>
      <c r="E22" s="65"/>
      <c r="F22" s="65"/>
      <c r="H22" s="78" t="str">
        <f t="shared" si="4"/>
        <v>Bonos y obligaciones a C/P</v>
      </c>
      <c r="I22" s="147" t="e">
        <f t="shared" si="5"/>
        <v>#DIV/0!</v>
      </c>
      <c r="J22" s="147" t="e">
        <f t="shared" si="6"/>
        <v>#DIV/0!</v>
      </c>
      <c r="K22" s="147" t="e">
        <f t="shared" si="7"/>
        <v>#DIV/0!</v>
      </c>
      <c r="L22" s="147" t="e">
        <f t="shared" si="8"/>
        <v>#DIV/0!</v>
      </c>
    </row>
    <row r="23" spans="1:12" ht="30" x14ac:dyDescent="0.25">
      <c r="A23" s="11" t="s">
        <v>242</v>
      </c>
      <c r="B23" s="121"/>
      <c r="C23" s="122"/>
      <c r="D23" s="127"/>
      <c r="E23" s="127"/>
      <c r="F23" s="130"/>
      <c r="H23" s="78" t="str">
        <f t="shared" si="4"/>
        <v>Deudas con entidades de crédito-bancos C/P</v>
      </c>
      <c r="I23" s="147" t="e">
        <f t="shared" si="5"/>
        <v>#DIV/0!</v>
      </c>
      <c r="J23" s="147" t="e">
        <f t="shared" si="6"/>
        <v>#DIV/0!</v>
      </c>
      <c r="K23" s="147" t="e">
        <f t="shared" si="7"/>
        <v>#DIV/0!</v>
      </c>
      <c r="L23" s="147" t="e">
        <f t="shared" si="8"/>
        <v>#DIV/0!</v>
      </c>
    </row>
    <row r="24" spans="1:12" ht="45" x14ac:dyDescent="0.25">
      <c r="A24" s="11" t="s">
        <v>93</v>
      </c>
      <c r="B24" s="121"/>
      <c r="C24" s="122"/>
      <c r="D24" s="127"/>
      <c r="E24" s="127"/>
      <c r="F24" s="65"/>
      <c r="H24" s="78" t="str">
        <f t="shared" si="4"/>
        <v>Prestamos a C/P con empresas del grupo y asociadas</v>
      </c>
      <c r="I24" s="147" t="e">
        <f t="shared" si="5"/>
        <v>#DIV/0!</v>
      </c>
      <c r="J24" s="147" t="e">
        <f t="shared" si="6"/>
        <v>#DIV/0!</v>
      </c>
      <c r="K24" s="147" t="e">
        <f t="shared" si="7"/>
        <v>#DIV/0!</v>
      </c>
      <c r="L24" s="147" t="e">
        <f t="shared" si="8"/>
        <v>#DIV/0!</v>
      </c>
    </row>
    <row r="25" spans="1:12" x14ac:dyDescent="0.25">
      <c r="A25" s="11" t="s">
        <v>94</v>
      </c>
      <c r="B25" s="128"/>
      <c r="C25" s="127"/>
      <c r="D25" s="127"/>
      <c r="E25" s="127"/>
      <c r="F25" s="65"/>
      <c r="H25" s="78" t="str">
        <f t="shared" si="4"/>
        <v>Acredores comerciales</v>
      </c>
      <c r="I25" s="147" t="e">
        <f t="shared" si="5"/>
        <v>#DIV/0!</v>
      </c>
      <c r="J25" s="147" t="e">
        <f t="shared" si="6"/>
        <v>#DIV/0!</v>
      </c>
      <c r="K25" s="147" t="e">
        <f t="shared" si="7"/>
        <v>#DIV/0!</v>
      </c>
      <c r="L25" s="147" t="e">
        <f t="shared" si="8"/>
        <v>#DIV/0!</v>
      </c>
    </row>
    <row r="26" spans="1:12" ht="30" x14ac:dyDescent="0.25">
      <c r="A26" s="11" t="s">
        <v>95</v>
      </c>
      <c r="B26" s="65"/>
      <c r="C26" s="65"/>
      <c r="D26" s="65"/>
      <c r="E26" s="65"/>
      <c r="F26" s="65"/>
      <c r="H26" s="78" t="str">
        <f t="shared" si="4"/>
        <v>Otras duedas no comerciales</v>
      </c>
      <c r="I26" s="147" t="e">
        <f t="shared" si="5"/>
        <v>#DIV/0!</v>
      </c>
      <c r="J26" s="147" t="e">
        <f t="shared" si="6"/>
        <v>#DIV/0!</v>
      </c>
      <c r="K26" s="147" t="e">
        <f t="shared" si="7"/>
        <v>#DIV/0!</v>
      </c>
      <c r="L26" s="147" t="e">
        <f t="shared" si="8"/>
        <v>#DIV/0!</v>
      </c>
    </row>
    <row r="27" spans="1:12" x14ac:dyDescent="0.25">
      <c r="A27" s="11" t="s">
        <v>96</v>
      </c>
      <c r="B27" s="121"/>
      <c r="C27" s="122"/>
      <c r="D27" s="127"/>
      <c r="E27" s="122"/>
      <c r="F27" s="129"/>
      <c r="H27" s="78" t="str">
        <f t="shared" si="4"/>
        <v>Provisiones</v>
      </c>
      <c r="I27" s="147" t="e">
        <f t="shared" si="5"/>
        <v>#DIV/0!</v>
      </c>
      <c r="J27" s="147" t="e">
        <f t="shared" si="6"/>
        <v>#DIV/0!</v>
      </c>
      <c r="K27" s="147" t="e">
        <f t="shared" si="7"/>
        <v>#DIV/0!</v>
      </c>
      <c r="L27" s="147" t="e">
        <f t="shared" si="8"/>
        <v>#DIV/0!</v>
      </c>
    </row>
    <row r="28" spans="1:12" s="30" customFormat="1" ht="15.75" x14ac:dyDescent="0.25">
      <c r="A28" s="29" t="s">
        <v>155</v>
      </c>
      <c r="B28" s="67">
        <f>+B21+B15+B6</f>
        <v>0</v>
      </c>
      <c r="C28" s="67">
        <f>+C21+C15+C6</f>
        <v>0</v>
      </c>
      <c r="D28" s="67">
        <f>+D21+D15+D6</f>
        <v>0</v>
      </c>
      <c r="E28" s="67">
        <f>+E21+E15+E6</f>
        <v>0</v>
      </c>
      <c r="F28" s="67">
        <f>+F21+F15+F6</f>
        <v>0</v>
      </c>
      <c r="G28" s="17"/>
      <c r="H28" s="78" t="str">
        <f t="shared" si="4"/>
        <v>TOTAL PASIVO</v>
      </c>
      <c r="I28" s="147" t="e">
        <f t="shared" si="5"/>
        <v>#DIV/0!</v>
      </c>
      <c r="J28" s="147" t="e">
        <f t="shared" si="6"/>
        <v>#DIV/0!</v>
      </c>
      <c r="K28" s="147" t="e">
        <f t="shared" si="7"/>
        <v>#DIV/0!</v>
      </c>
      <c r="L28" s="147" t="e">
        <f t="shared" si="8"/>
        <v>#DIV/0!</v>
      </c>
    </row>
    <row r="29" spans="1:12" x14ac:dyDescent="0.25">
      <c r="D29" s="156"/>
      <c r="E29" s="156"/>
      <c r="F29" s="156"/>
    </row>
    <row r="30" spans="1:12" ht="31.5" x14ac:dyDescent="0.25">
      <c r="A30" s="8"/>
      <c r="B30" s="7">
        <f>+INTRODUCCIÓN!J6</f>
        <v>2016</v>
      </c>
      <c r="C30" s="7">
        <f>+INTRODUCCIÓN!K6</f>
        <v>2017</v>
      </c>
      <c r="D30" s="7">
        <f>+INTRODUCCIÓN!L6</f>
        <v>2018</v>
      </c>
      <c r="E30" s="7">
        <f>+INTRODUCCIÓN!M6</f>
        <v>2019</v>
      </c>
      <c r="F30" s="7">
        <f>+INTRODUCCIÓN!N6</f>
        <v>2020</v>
      </c>
      <c r="H30" s="79" t="s">
        <v>209</v>
      </c>
      <c r="I30" s="7">
        <f>+C30</f>
        <v>2017</v>
      </c>
      <c r="J30" s="7">
        <f t="shared" ref="J30:L30" si="12">+D30</f>
        <v>2018</v>
      </c>
      <c r="K30" s="7">
        <f t="shared" si="12"/>
        <v>2019</v>
      </c>
      <c r="L30" s="7">
        <f t="shared" si="12"/>
        <v>2020</v>
      </c>
    </row>
    <row r="31" spans="1:12" ht="15.75" x14ac:dyDescent="0.25">
      <c r="A31" s="28" t="s">
        <v>97</v>
      </c>
      <c r="B31" s="81">
        <f>+B33+B43</f>
        <v>0</v>
      </c>
      <c r="C31" s="81">
        <f>+C33+C43</f>
        <v>0</v>
      </c>
      <c r="D31" s="81">
        <f>+D33+D43</f>
        <v>0</v>
      </c>
      <c r="E31" s="81">
        <f>+E33+E43</f>
        <v>0</v>
      </c>
      <c r="F31" s="81"/>
      <c r="H31" s="79" t="str">
        <f>+A31</f>
        <v>Activo</v>
      </c>
      <c r="I31" s="146" t="e">
        <f>+C31/B31-1</f>
        <v>#DIV/0!</v>
      </c>
      <c r="J31" s="146" t="e">
        <f t="shared" ref="J31:L31" si="13">+D31/C31-1</f>
        <v>#DIV/0!</v>
      </c>
      <c r="K31" s="146" t="e">
        <f t="shared" si="13"/>
        <v>#DIV/0!</v>
      </c>
      <c r="L31" s="146" t="e">
        <f t="shared" si="13"/>
        <v>#DIV/0!</v>
      </c>
    </row>
    <row r="32" spans="1:12" ht="15.75" x14ac:dyDescent="0.25">
      <c r="A32" s="12"/>
      <c r="B32" s="82"/>
      <c r="C32" s="82"/>
      <c r="D32" s="82"/>
      <c r="E32" s="82"/>
      <c r="F32" s="82"/>
      <c r="H32" s="79">
        <f t="shared" ref="H32:H60" si="14">+A32</f>
        <v>0</v>
      </c>
      <c r="I32" s="146" t="e">
        <f t="shared" ref="I32:I53" si="15">+C32/B32-1</f>
        <v>#DIV/0!</v>
      </c>
      <c r="J32" s="146" t="e">
        <f t="shared" ref="J32:J53" si="16">+D32/C32-1</f>
        <v>#DIV/0!</v>
      </c>
      <c r="K32" s="146" t="e">
        <f t="shared" ref="K32:K53" si="17">+E32/D32-1</f>
        <v>#DIV/0!</v>
      </c>
      <c r="L32" s="146" t="e">
        <f t="shared" ref="L32:L53" si="18">+F32/E32-1</f>
        <v>#DIV/0!</v>
      </c>
    </row>
    <row r="33" spans="1:12" ht="47.25" x14ac:dyDescent="0.25">
      <c r="A33" s="7" t="s">
        <v>98</v>
      </c>
      <c r="B33" s="83">
        <f>SUM(B34:B42)</f>
        <v>0</v>
      </c>
      <c r="C33" s="83">
        <f>SUM(C34:C42)</f>
        <v>0</v>
      </c>
      <c r="D33" s="83">
        <f t="shared" ref="D33:E33" si="19">SUM(D34:D42)</f>
        <v>0</v>
      </c>
      <c r="E33" s="83">
        <f t="shared" si="19"/>
        <v>0</v>
      </c>
      <c r="F33" s="83"/>
      <c r="H33" s="79" t="str">
        <f t="shared" si="14"/>
        <v>Activo inmobilizado/Activo corriente</v>
      </c>
      <c r="I33" s="146" t="e">
        <f t="shared" si="15"/>
        <v>#DIV/0!</v>
      </c>
      <c r="J33" s="146" t="e">
        <f t="shared" si="16"/>
        <v>#DIV/0!</v>
      </c>
      <c r="K33" s="146" t="e">
        <f t="shared" si="17"/>
        <v>#DIV/0!</v>
      </c>
      <c r="L33" s="146" t="e">
        <f t="shared" si="18"/>
        <v>#DIV/0!</v>
      </c>
    </row>
    <row r="34" spans="1:12" ht="15.75" x14ac:dyDescent="0.25">
      <c r="A34" s="12" t="s">
        <v>99</v>
      </c>
      <c r="B34" s="82"/>
      <c r="C34" s="82"/>
      <c r="D34" s="82"/>
      <c r="E34" s="82"/>
      <c r="F34" s="82"/>
      <c r="H34" s="79" t="str">
        <f t="shared" si="14"/>
        <v>Gastos de establecmiento</v>
      </c>
      <c r="I34" s="146" t="e">
        <f t="shared" si="15"/>
        <v>#DIV/0!</v>
      </c>
      <c r="J34" s="146" t="e">
        <f t="shared" si="16"/>
        <v>#DIV/0!</v>
      </c>
      <c r="K34" s="146" t="e">
        <f t="shared" si="17"/>
        <v>#DIV/0!</v>
      </c>
      <c r="L34" s="146" t="e">
        <f t="shared" si="18"/>
        <v>#DIV/0!</v>
      </c>
    </row>
    <row r="35" spans="1:12" ht="15.75" x14ac:dyDescent="0.25">
      <c r="A35" s="12" t="s">
        <v>100</v>
      </c>
      <c r="B35" s="82"/>
      <c r="C35" s="82"/>
      <c r="D35" s="82"/>
      <c r="E35" s="82"/>
      <c r="F35" s="82"/>
      <c r="H35" s="79" t="str">
        <f t="shared" si="14"/>
        <v>Inmobilizado inmaterial</v>
      </c>
      <c r="I35" s="146" t="e">
        <f t="shared" si="15"/>
        <v>#DIV/0!</v>
      </c>
      <c r="J35" s="146" t="e">
        <f t="shared" si="16"/>
        <v>#DIV/0!</v>
      </c>
      <c r="K35" s="146" t="e">
        <f t="shared" si="17"/>
        <v>#DIV/0!</v>
      </c>
      <c r="L35" s="146" t="e">
        <f t="shared" si="18"/>
        <v>#DIV/0!</v>
      </c>
    </row>
    <row r="36" spans="1:12" ht="15.75" x14ac:dyDescent="0.25">
      <c r="A36" s="12" t="s">
        <v>101</v>
      </c>
      <c r="B36" s="131"/>
      <c r="C36" s="132"/>
      <c r="D36" s="132"/>
      <c r="E36" s="132"/>
      <c r="F36" s="133"/>
      <c r="H36" s="79" t="str">
        <f t="shared" si="14"/>
        <v>Inmobilizado material</v>
      </c>
      <c r="I36" s="146" t="e">
        <f t="shared" si="15"/>
        <v>#DIV/0!</v>
      </c>
      <c r="J36" s="146" t="e">
        <f t="shared" si="16"/>
        <v>#DIV/0!</v>
      </c>
      <c r="K36" s="146" t="e">
        <f t="shared" si="17"/>
        <v>#DIV/0!</v>
      </c>
      <c r="L36" s="146" t="e">
        <f t="shared" si="18"/>
        <v>#DIV/0!</v>
      </c>
    </row>
    <row r="37" spans="1:12" ht="15.75" x14ac:dyDescent="0.25">
      <c r="A37" s="12" t="s">
        <v>102</v>
      </c>
      <c r="B37" s="82"/>
      <c r="C37" s="82"/>
      <c r="D37" s="82"/>
      <c r="E37" s="82"/>
      <c r="F37" s="82"/>
      <c r="H37" s="79" t="str">
        <f t="shared" si="14"/>
        <v xml:space="preserve">         Provisiones</v>
      </c>
      <c r="I37" s="146" t="e">
        <f t="shared" si="15"/>
        <v>#DIV/0!</v>
      </c>
      <c r="J37" s="146" t="e">
        <f t="shared" si="16"/>
        <v>#DIV/0!</v>
      </c>
      <c r="K37" s="146" t="e">
        <f t="shared" si="17"/>
        <v>#DIV/0!</v>
      </c>
      <c r="L37" s="146" t="e">
        <f t="shared" si="18"/>
        <v>#DIV/0!</v>
      </c>
    </row>
    <row r="38" spans="1:12" ht="15.75" x14ac:dyDescent="0.25">
      <c r="A38" s="12" t="s">
        <v>103</v>
      </c>
      <c r="B38" s="82"/>
      <c r="C38" s="82"/>
      <c r="D38" s="82"/>
      <c r="E38" s="82"/>
      <c r="F38" s="82"/>
      <c r="H38" s="79" t="str">
        <f t="shared" si="14"/>
        <v xml:space="preserve">         Amortizaciones</v>
      </c>
      <c r="I38" s="146" t="e">
        <f t="shared" si="15"/>
        <v>#DIV/0!</v>
      </c>
      <c r="J38" s="146" t="e">
        <f t="shared" si="16"/>
        <v>#DIV/0!</v>
      </c>
      <c r="K38" s="146" t="e">
        <f t="shared" si="17"/>
        <v>#DIV/0!</v>
      </c>
      <c r="L38" s="146" t="e">
        <f t="shared" si="18"/>
        <v>#DIV/0!</v>
      </c>
    </row>
    <row r="39" spans="1:12" ht="31.5" x14ac:dyDescent="0.25">
      <c r="A39" s="13" t="s">
        <v>104</v>
      </c>
      <c r="B39" s="131"/>
      <c r="C39" s="132"/>
      <c r="D39" s="132"/>
      <c r="E39" s="132"/>
      <c r="F39" s="133"/>
      <c r="H39" s="79" t="str">
        <f t="shared" si="14"/>
        <v xml:space="preserve">Inversiones en empresas  del grupo </v>
      </c>
      <c r="I39" s="146" t="e">
        <f t="shared" si="15"/>
        <v>#DIV/0!</v>
      </c>
      <c r="J39" s="146" t="e">
        <f t="shared" si="16"/>
        <v>#DIV/0!</v>
      </c>
      <c r="K39" s="146" t="e">
        <f t="shared" si="17"/>
        <v>#DIV/0!</v>
      </c>
      <c r="L39" s="146" t="e">
        <f t="shared" si="18"/>
        <v>#DIV/0!</v>
      </c>
    </row>
    <row r="40" spans="1:12" ht="15.75" x14ac:dyDescent="0.25">
      <c r="A40" s="12" t="s">
        <v>105</v>
      </c>
      <c r="B40" s="131"/>
      <c r="C40" s="132"/>
      <c r="D40" s="132"/>
      <c r="E40" s="132"/>
      <c r="F40" s="133"/>
      <c r="H40" s="79" t="str">
        <f t="shared" si="14"/>
        <v>Inmobilizado financiero</v>
      </c>
      <c r="I40" s="146" t="e">
        <f t="shared" si="15"/>
        <v>#DIV/0!</v>
      </c>
      <c r="J40" s="146" t="e">
        <f t="shared" si="16"/>
        <v>#DIV/0!</v>
      </c>
      <c r="K40" s="146" t="e">
        <f t="shared" si="17"/>
        <v>#DIV/0!</v>
      </c>
      <c r="L40" s="146" t="e">
        <f t="shared" si="18"/>
        <v>#DIV/0!</v>
      </c>
    </row>
    <row r="41" spans="1:12" ht="31.5" x14ac:dyDescent="0.25">
      <c r="A41" s="134" t="s">
        <v>241</v>
      </c>
      <c r="B41" s="144"/>
      <c r="C41" s="145"/>
      <c r="D41" s="124"/>
      <c r="E41" s="124"/>
      <c r="F41" s="137"/>
      <c r="H41" s="79" t="str">
        <f t="shared" si="14"/>
        <v xml:space="preserve">        Inmovilizaciones en curso</v>
      </c>
      <c r="I41" s="146" t="e">
        <f t="shared" si="15"/>
        <v>#DIV/0!</v>
      </c>
      <c r="J41" s="146" t="e">
        <f t="shared" si="16"/>
        <v>#DIV/0!</v>
      </c>
      <c r="K41" s="146" t="e">
        <f t="shared" si="17"/>
        <v>#DIV/0!</v>
      </c>
      <c r="L41" s="146" t="e">
        <f t="shared" si="18"/>
        <v>#DIV/0!</v>
      </c>
    </row>
    <row r="42" spans="1:12" s="17" customFormat="1" ht="31.5" x14ac:dyDescent="0.25">
      <c r="A42" s="12" t="s">
        <v>237</v>
      </c>
      <c r="B42" s="82"/>
      <c r="C42" s="82"/>
      <c r="D42" s="82"/>
      <c r="E42" s="82"/>
      <c r="F42" s="82"/>
      <c r="H42" s="79" t="str">
        <f t="shared" si="14"/>
        <v>Activos por impuesto en diferido</v>
      </c>
      <c r="I42" s="146" t="e">
        <f t="shared" si="15"/>
        <v>#DIV/0!</v>
      </c>
      <c r="J42" s="146" t="e">
        <f t="shared" si="16"/>
        <v>#DIV/0!</v>
      </c>
      <c r="K42" s="146" t="e">
        <f t="shared" si="17"/>
        <v>#DIV/0!</v>
      </c>
      <c r="L42" s="146" t="e">
        <f t="shared" si="18"/>
        <v>#DIV/0!</v>
      </c>
    </row>
    <row r="43" spans="1:12" ht="15.75" x14ac:dyDescent="0.25">
      <c r="A43" s="28" t="s">
        <v>106</v>
      </c>
      <c r="B43" s="143">
        <f>+B44+B45+B54+B57+B55+B56</f>
        <v>0</v>
      </c>
      <c r="C43" s="143">
        <f t="shared" ref="C43:E43" si="20">+C44+C45+C54+C57+C55+C56</f>
        <v>0</v>
      </c>
      <c r="D43" s="143">
        <f t="shared" si="20"/>
        <v>0</v>
      </c>
      <c r="E43" s="143">
        <f t="shared" si="20"/>
        <v>0</v>
      </c>
      <c r="F43" s="143"/>
      <c r="H43" s="79" t="str">
        <f t="shared" si="14"/>
        <v>Activo circulante</v>
      </c>
      <c r="I43" s="146" t="e">
        <f t="shared" si="15"/>
        <v>#DIV/0!</v>
      </c>
      <c r="J43" s="146" t="e">
        <f t="shared" si="16"/>
        <v>#DIV/0!</v>
      </c>
      <c r="K43" s="146" t="e">
        <f t="shared" si="17"/>
        <v>#DIV/0!</v>
      </c>
      <c r="L43" s="146" t="e">
        <f t="shared" si="18"/>
        <v>#DIV/0!</v>
      </c>
    </row>
    <row r="44" spans="1:12" ht="18" customHeight="1" x14ac:dyDescent="0.25">
      <c r="A44" s="12" t="s">
        <v>107</v>
      </c>
      <c r="B44" s="123"/>
      <c r="C44" s="124"/>
      <c r="D44" s="124"/>
      <c r="E44" s="124"/>
      <c r="F44" s="82"/>
      <c r="H44" s="79" t="str">
        <f t="shared" si="14"/>
        <v>Existencias</v>
      </c>
      <c r="I44" s="146" t="e">
        <f t="shared" si="15"/>
        <v>#DIV/0!</v>
      </c>
      <c r="J44" s="146" t="e">
        <f t="shared" si="16"/>
        <v>#DIV/0!</v>
      </c>
      <c r="K44" s="146" t="e">
        <f t="shared" si="17"/>
        <v>#DIV/0!</v>
      </c>
      <c r="L44" s="146" t="e">
        <f t="shared" si="18"/>
        <v>#DIV/0!</v>
      </c>
    </row>
    <row r="45" spans="1:12" ht="18" customHeight="1" x14ac:dyDescent="0.25">
      <c r="A45" s="12" t="s">
        <v>108</v>
      </c>
      <c r="B45" s="83">
        <f>SUM(B46:B53)</f>
        <v>0</v>
      </c>
      <c r="C45" s="83">
        <f t="shared" ref="C45:E45" si="21">SUM(C46:C53)</f>
        <v>0</v>
      </c>
      <c r="D45" s="83">
        <f t="shared" si="21"/>
        <v>0</v>
      </c>
      <c r="E45" s="83">
        <f t="shared" si="21"/>
        <v>0</v>
      </c>
      <c r="F45" s="83"/>
      <c r="H45" s="79" t="str">
        <f t="shared" si="14"/>
        <v>Deudores</v>
      </c>
      <c r="I45" s="146" t="e">
        <f t="shared" si="15"/>
        <v>#DIV/0!</v>
      </c>
      <c r="J45" s="146" t="e">
        <f t="shared" si="16"/>
        <v>#DIV/0!</v>
      </c>
      <c r="K45" s="146" t="e">
        <f t="shared" si="17"/>
        <v>#DIV/0!</v>
      </c>
      <c r="L45" s="146" t="e">
        <f t="shared" si="18"/>
        <v>#DIV/0!</v>
      </c>
    </row>
    <row r="46" spans="1:12" ht="15.75" x14ac:dyDescent="0.25">
      <c r="A46" s="14" t="s">
        <v>109</v>
      </c>
      <c r="B46" s="123"/>
      <c r="C46" s="124"/>
      <c r="D46" s="124"/>
      <c r="E46" s="124"/>
      <c r="F46" s="137"/>
      <c r="H46" s="79" t="str">
        <f t="shared" si="14"/>
        <v xml:space="preserve">      Clientes</v>
      </c>
      <c r="I46" s="146" t="e">
        <f t="shared" si="15"/>
        <v>#DIV/0!</v>
      </c>
      <c r="J46" s="146" t="e">
        <f t="shared" si="16"/>
        <v>#DIV/0!</v>
      </c>
      <c r="K46" s="146" t="e">
        <f t="shared" si="17"/>
        <v>#DIV/0!</v>
      </c>
      <c r="L46" s="146" t="e">
        <f t="shared" si="18"/>
        <v>#DIV/0!</v>
      </c>
    </row>
    <row r="47" spans="1:12" ht="31.5" x14ac:dyDescent="0.25">
      <c r="A47" s="12" t="s">
        <v>110</v>
      </c>
      <c r="B47" s="82"/>
      <c r="C47" s="82"/>
      <c r="D47" s="82"/>
      <c r="E47" s="82"/>
      <c r="F47" s="82"/>
      <c r="H47" s="79" t="str">
        <f t="shared" si="14"/>
        <v xml:space="preserve">            Clientes efectos comerciales a cobra</v>
      </c>
      <c r="I47" s="146" t="e">
        <f t="shared" si="15"/>
        <v>#DIV/0!</v>
      </c>
      <c r="J47" s="146" t="e">
        <f t="shared" si="16"/>
        <v>#DIV/0!</v>
      </c>
      <c r="K47" s="146" t="e">
        <f t="shared" si="17"/>
        <v>#DIV/0!</v>
      </c>
      <c r="L47" s="146" t="e">
        <f t="shared" si="18"/>
        <v>#DIV/0!</v>
      </c>
    </row>
    <row r="48" spans="1:12" ht="31.5" x14ac:dyDescent="0.25">
      <c r="A48" s="12" t="s">
        <v>111</v>
      </c>
      <c r="B48" s="82"/>
      <c r="C48" s="82"/>
      <c r="D48" s="82"/>
      <c r="E48" s="82"/>
      <c r="F48" s="82"/>
      <c r="H48" s="79" t="str">
        <f t="shared" si="14"/>
        <v xml:space="preserve">            Clientes empresas asociadas</v>
      </c>
      <c r="I48" s="146" t="e">
        <f t="shared" si="15"/>
        <v>#DIV/0!</v>
      </c>
      <c r="J48" s="146" t="e">
        <f t="shared" si="16"/>
        <v>#DIV/0!</v>
      </c>
      <c r="K48" s="146" t="e">
        <f t="shared" si="17"/>
        <v>#DIV/0!</v>
      </c>
      <c r="L48" s="146" t="e">
        <f t="shared" si="18"/>
        <v>#DIV/0!</v>
      </c>
    </row>
    <row r="49" spans="1:12" ht="31.5" x14ac:dyDescent="0.25">
      <c r="A49" s="12" t="s">
        <v>112</v>
      </c>
      <c r="B49" s="82"/>
      <c r="C49" s="82"/>
      <c r="D49" s="82"/>
      <c r="E49" s="82"/>
      <c r="F49" s="82"/>
      <c r="H49" s="79" t="str">
        <f t="shared" si="14"/>
        <v xml:space="preserve">            Clientes de dudoso cobro</v>
      </c>
      <c r="I49" s="146" t="e">
        <f t="shared" si="15"/>
        <v>#DIV/0!</v>
      </c>
      <c r="J49" s="146" t="e">
        <f t="shared" si="16"/>
        <v>#DIV/0!</v>
      </c>
      <c r="K49" s="146" t="e">
        <f t="shared" si="17"/>
        <v>#DIV/0!</v>
      </c>
      <c r="L49" s="146" t="e">
        <f t="shared" si="18"/>
        <v>#DIV/0!</v>
      </c>
    </row>
    <row r="50" spans="1:12" ht="15.75" x14ac:dyDescent="0.25">
      <c r="A50" s="12" t="s">
        <v>113</v>
      </c>
      <c r="B50" s="82"/>
      <c r="C50" s="82"/>
      <c r="D50" s="82"/>
      <c r="E50" s="82"/>
      <c r="F50" s="82"/>
      <c r="H50" s="79" t="str">
        <f t="shared" si="14"/>
        <v xml:space="preserve">     Anticipos</v>
      </c>
      <c r="I50" s="146" t="e">
        <f t="shared" si="15"/>
        <v>#DIV/0!</v>
      </c>
      <c r="J50" s="146" t="e">
        <f t="shared" si="16"/>
        <v>#DIV/0!</v>
      </c>
      <c r="K50" s="146" t="e">
        <f t="shared" si="17"/>
        <v>#DIV/0!</v>
      </c>
      <c r="L50" s="146" t="e">
        <f t="shared" si="18"/>
        <v>#DIV/0!</v>
      </c>
    </row>
    <row r="51" spans="1:12" ht="15.75" x14ac:dyDescent="0.25">
      <c r="A51" s="12" t="s">
        <v>114</v>
      </c>
      <c r="B51" s="82"/>
      <c r="C51" s="82"/>
      <c r="D51" s="82"/>
      <c r="E51" s="82"/>
      <c r="F51" s="82"/>
      <c r="H51" s="79" t="str">
        <f t="shared" si="14"/>
        <v xml:space="preserve">     Otros deudores</v>
      </c>
      <c r="I51" s="146" t="e">
        <f t="shared" si="15"/>
        <v>#DIV/0!</v>
      </c>
      <c r="J51" s="146" t="e">
        <f t="shared" si="16"/>
        <v>#DIV/0!</v>
      </c>
      <c r="K51" s="146" t="e">
        <f t="shared" si="17"/>
        <v>#DIV/0!</v>
      </c>
      <c r="L51" s="146" t="e">
        <f t="shared" si="18"/>
        <v>#DIV/0!</v>
      </c>
    </row>
    <row r="52" spans="1:12" ht="31.5" x14ac:dyDescent="0.25">
      <c r="A52" s="12" t="s">
        <v>115</v>
      </c>
      <c r="B52" s="82"/>
      <c r="C52" s="82"/>
      <c r="D52" s="82"/>
      <c r="E52" s="82"/>
      <c r="F52" s="82"/>
      <c r="H52" s="79" t="str">
        <f t="shared" si="14"/>
        <v xml:space="preserve">     Administración pública</v>
      </c>
      <c r="I52" s="146" t="e">
        <f t="shared" si="15"/>
        <v>#DIV/0!</v>
      </c>
      <c r="J52" s="146" t="e">
        <f t="shared" si="16"/>
        <v>#DIV/0!</v>
      </c>
      <c r="K52" s="146" t="e">
        <f t="shared" si="17"/>
        <v>#DIV/0!</v>
      </c>
      <c r="L52" s="146" t="e">
        <f t="shared" si="18"/>
        <v>#DIV/0!</v>
      </c>
    </row>
    <row r="53" spans="1:12" ht="15.75" x14ac:dyDescent="0.25">
      <c r="A53" s="12" t="s">
        <v>116</v>
      </c>
      <c r="B53" s="82"/>
      <c r="C53" s="82"/>
      <c r="D53" s="82"/>
      <c r="E53" s="82"/>
      <c r="F53" s="82"/>
      <c r="H53" s="79" t="str">
        <f t="shared" si="14"/>
        <v xml:space="preserve">     Provisiones</v>
      </c>
      <c r="I53" s="146" t="e">
        <f t="shared" si="15"/>
        <v>#DIV/0!</v>
      </c>
      <c r="J53" s="146" t="e">
        <f t="shared" si="16"/>
        <v>#DIV/0!</v>
      </c>
      <c r="K53" s="146" t="e">
        <f t="shared" si="17"/>
        <v>#DIV/0!</v>
      </c>
      <c r="L53" s="146" t="e">
        <f t="shared" si="18"/>
        <v>#DIV/0!</v>
      </c>
    </row>
    <row r="54" spans="1:12" ht="31.5" x14ac:dyDescent="0.25">
      <c r="A54" s="15" t="s">
        <v>239</v>
      </c>
      <c r="B54" s="82"/>
      <c r="C54" s="82"/>
      <c r="D54" s="82"/>
      <c r="E54" s="82"/>
      <c r="F54" s="82"/>
      <c r="H54" s="79" t="str">
        <f t="shared" si="14"/>
        <v>Inversiones financieras en empresas del grupo</v>
      </c>
      <c r="I54" s="86"/>
      <c r="J54" s="86"/>
      <c r="K54" s="86"/>
      <c r="L54" s="86"/>
    </row>
    <row r="55" spans="1:12" ht="31.5" x14ac:dyDescent="0.25">
      <c r="A55" s="134" t="s">
        <v>238</v>
      </c>
      <c r="B55" s="123"/>
      <c r="C55" s="124"/>
      <c r="D55" s="124"/>
      <c r="E55" s="124"/>
      <c r="F55" s="137"/>
      <c r="H55" s="79" t="str">
        <f t="shared" si="14"/>
        <v xml:space="preserve">    Inversiones financieras a corto plazo</v>
      </c>
      <c r="I55" s="86" t="e">
        <f t="shared" ref="I55:L57" si="22">+C57/B57-1</f>
        <v>#DIV/0!</v>
      </c>
      <c r="J55" s="86" t="e">
        <f t="shared" si="22"/>
        <v>#DIV/0!</v>
      </c>
      <c r="K55" s="86" t="e">
        <f t="shared" si="22"/>
        <v>#DIV/0!</v>
      </c>
      <c r="L55" s="86" t="e">
        <f t="shared" si="22"/>
        <v>#DIV/0!</v>
      </c>
    </row>
    <row r="56" spans="1:12" ht="31.5" x14ac:dyDescent="0.25">
      <c r="A56" s="138" t="s">
        <v>240</v>
      </c>
      <c r="B56" s="131"/>
      <c r="C56" s="132"/>
      <c r="D56" s="132"/>
      <c r="E56" s="132"/>
      <c r="F56" s="133"/>
      <c r="H56" s="79" t="str">
        <f t="shared" si="14"/>
        <v>Periodificación a corto plazo</v>
      </c>
      <c r="I56" s="85" t="e">
        <f t="shared" si="22"/>
        <v>#DIV/0!</v>
      </c>
      <c r="J56" s="85" t="e">
        <f t="shared" si="22"/>
        <v>#DIV/0!</v>
      </c>
      <c r="K56" s="85" t="e">
        <f t="shared" si="22"/>
        <v>#DIV/0!</v>
      </c>
      <c r="L56" s="85" t="e">
        <f t="shared" si="22"/>
        <v>#DIV/0!</v>
      </c>
    </row>
    <row r="57" spans="1:12" ht="15.75" x14ac:dyDescent="0.25">
      <c r="A57" s="15" t="s">
        <v>117</v>
      </c>
      <c r="B57" s="83">
        <f>SUM(B58:B59)</f>
        <v>0</v>
      </c>
      <c r="C57" s="83">
        <f t="shared" ref="C57:E57" si="23">SUM(C58:C59)</f>
        <v>0</v>
      </c>
      <c r="D57" s="83">
        <f t="shared" si="23"/>
        <v>0</v>
      </c>
      <c r="E57" s="83">
        <f t="shared" si="23"/>
        <v>0</v>
      </c>
      <c r="F57" s="83"/>
      <c r="H57" s="79" t="str">
        <f t="shared" si="14"/>
        <v xml:space="preserve">Activo líquido- Tesorería </v>
      </c>
      <c r="I57" s="85" t="e">
        <f t="shared" si="22"/>
        <v>#DIV/0!</v>
      </c>
      <c r="J57" s="85" t="e">
        <f t="shared" si="22"/>
        <v>#DIV/0!</v>
      </c>
      <c r="K57" s="85" t="e">
        <f t="shared" si="22"/>
        <v>#DIV/0!</v>
      </c>
      <c r="L57" s="85" t="e">
        <f t="shared" si="22"/>
        <v>#DIV/0!</v>
      </c>
    </row>
    <row r="58" spans="1:12" ht="15.75" x14ac:dyDescent="0.25">
      <c r="A58" s="12" t="s">
        <v>118</v>
      </c>
      <c r="B58" s="135"/>
      <c r="C58" s="136"/>
      <c r="D58" s="125"/>
      <c r="E58" s="125"/>
      <c r="F58" s="126"/>
      <c r="H58" s="79" t="str">
        <f t="shared" si="14"/>
        <v xml:space="preserve">      Caja</v>
      </c>
      <c r="I58" s="87" t="e">
        <f>+C60/B60-1</f>
        <v>#DIV/0!</v>
      </c>
      <c r="J58" s="87" t="e">
        <f t="shared" ref="J58:L58" si="24">+D60/C60-1</f>
        <v>#DIV/0!</v>
      </c>
      <c r="K58" s="87" t="e">
        <f t="shared" si="24"/>
        <v>#DIV/0!</v>
      </c>
      <c r="L58" s="87" t="e">
        <f t="shared" si="24"/>
        <v>#DIV/0!</v>
      </c>
    </row>
    <row r="59" spans="1:12" ht="16.5" thickBot="1" x14ac:dyDescent="0.3">
      <c r="A59" s="12" t="s">
        <v>119</v>
      </c>
      <c r="B59" s="139"/>
      <c r="C59" s="140"/>
      <c r="D59" s="141"/>
      <c r="E59" s="141"/>
      <c r="F59" s="142"/>
      <c r="H59" s="79" t="str">
        <f t="shared" si="14"/>
        <v xml:space="preserve">      Bancos</v>
      </c>
      <c r="I59" s="87" t="e">
        <f>+C61/B61-1</f>
        <v>#DIV/0!</v>
      </c>
      <c r="J59" s="87" t="e">
        <f t="shared" ref="J59:J60" si="25">+D61/C61-1</f>
        <v>#DIV/0!</v>
      </c>
      <c r="K59" s="87" t="e">
        <f t="shared" ref="K59:K60" si="26">+E61/D61-1</f>
        <v>#DIV/0!</v>
      </c>
      <c r="L59" s="87" t="e">
        <f t="shared" ref="L59:L60" si="27">+F61/E61-1</f>
        <v>#DIV/0!</v>
      </c>
    </row>
    <row r="60" spans="1:12" ht="15.75" x14ac:dyDescent="0.25">
      <c r="A60" s="28" t="s">
        <v>161</v>
      </c>
      <c r="B60" s="84">
        <f>+B43+B33</f>
        <v>0</v>
      </c>
      <c r="C60" s="84">
        <f>+C43+C33</f>
        <v>0</v>
      </c>
      <c r="D60" s="84">
        <f>+D43+D33</f>
        <v>0</v>
      </c>
      <c r="E60" s="84">
        <f>+E43+E33</f>
        <v>0</v>
      </c>
      <c r="F60" s="84"/>
      <c r="H60" s="79" t="str">
        <f t="shared" si="14"/>
        <v>TOTAL DEL ACTIVO</v>
      </c>
      <c r="I60" s="87" t="e">
        <f t="shared" ref="I60" si="28">+C62/B62-1</f>
        <v>#DIV/0!</v>
      </c>
      <c r="J60" s="87" t="e">
        <f t="shared" si="25"/>
        <v>#DIV/0!</v>
      </c>
      <c r="K60" s="87" t="e">
        <f t="shared" si="26"/>
        <v>#DIV/0!</v>
      </c>
      <c r="L60" s="87" t="e">
        <f t="shared" si="27"/>
        <v>#DIV/0!</v>
      </c>
    </row>
  </sheetData>
  <mergeCells count="2">
    <mergeCell ref="H1:K2"/>
    <mergeCell ref="B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AADB-C998-4F72-9A5D-9D89335A11FE}">
  <sheetPr>
    <tabColor theme="9"/>
  </sheetPr>
  <dimension ref="A1:L23"/>
  <sheetViews>
    <sheetView workbookViewId="0">
      <selection activeCell="B22" sqref="B22:F22"/>
    </sheetView>
  </sheetViews>
  <sheetFormatPr baseColWidth="10" defaultRowHeight="15" x14ac:dyDescent="0.25"/>
  <cols>
    <col min="1" max="1" width="38.85546875" customWidth="1"/>
    <col min="2" max="6" width="18.28515625" customWidth="1"/>
    <col min="8" max="8" width="33.7109375" bestFit="1" customWidth="1"/>
  </cols>
  <sheetData>
    <row r="1" spans="1:12" ht="43.5" thickBot="1" x14ac:dyDescent="0.45">
      <c r="A1" s="68" t="s">
        <v>203</v>
      </c>
      <c r="B1" s="191">
        <f>+INTRODUCCIÓN!J4</f>
        <v>0</v>
      </c>
      <c r="C1" s="192"/>
      <c r="D1" s="192"/>
      <c r="E1" s="192"/>
      <c r="F1" s="193"/>
    </row>
    <row r="3" spans="1:12" ht="18.75" x14ac:dyDescent="0.3">
      <c r="A3" s="109" t="s">
        <v>230</v>
      </c>
      <c r="H3" s="194" t="s">
        <v>211</v>
      </c>
      <c r="I3" s="194"/>
      <c r="J3" s="194"/>
      <c r="K3" s="194"/>
      <c r="L3" s="194"/>
    </row>
    <row r="4" spans="1:12" x14ac:dyDescent="0.25">
      <c r="A4" s="88"/>
      <c r="B4" s="88">
        <f>+INTRODUCCIÓN!J6</f>
        <v>2016</v>
      </c>
      <c r="C4" s="88">
        <f>+INTRODUCCIÓN!K6</f>
        <v>2017</v>
      </c>
      <c r="D4" s="88">
        <f>+INTRODUCCIÓN!L6</f>
        <v>2018</v>
      </c>
      <c r="E4" s="88">
        <f>+INTRODUCCIÓN!M6</f>
        <v>2019</v>
      </c>
      <c r="F4" s="88">
        <f>+INTRODUCCIÓN!N6</f>
        <v>2020</v>
      </c>
      <c r="H4" s="88"/>
      <c r="I4" s="88">
        <f>+C4</f>
        <v>2017</v>
      </c>
      <c r="J4" s="88">
        <f t="shared" ref="J4:L4" si="0">+D4</f>
        <v>2018</v>
      </c>
      <c r="K4" s="88">
        <f t="shared" si="0"/>
        <v>2019</v>
      </c>
      <c r="L4" s="88">
        <f t="shared" si="0"/>
        <v>2020</v>
      </c>
    </row>
    <row r="5" spans="1:12" ht="24" customHeight="1" x14ac:dyDescent="0.25">
      <c r="A5" s="107" t="s">
        <v>231</v>
      </c>
      <c r="B5" s="101"/>
      <c r="C5" s="101"/>
      <c r="D5" s="101"/>
      <c r="E5" s="101"/>
      <c r="F5" s="101"/>
      <c r="H5" s="89" t="str">
        <f>+A5</f>
        <v>TOTAL DE INGRESOS/CIFRA DE NEGOCIOS</v>
      </c>
      <c r="I5" s="159" t="e">
        <f>+C5/B5-1</f>
        <v>#DIV/0!</v>
      </c>
      <c r="J5" s="159" t="e">
        <f t="shared" ref="J5:L5" si="1">+D5/C5-1</f>
        <v>#DIV/0!</v>
      </c>
      <c r="K5" s="159" t="e">
        <f t="shared" si="1"/>
        <v>#DIV/0!</v>
      </c>
      <c r="L5" s="159" t="e">
        <f t="shared" si="1"/>
        <v>#DIV/0!</v>
      </c>
    </row>
    <row r="6" spans="1:12" ht="24" customHeight="1" x14ac:dyDescent="0.25">
      <c r="A6" s="108" t="s">
        <v>229</v>
      </c>
      <c r="B6" s="102"/>
      <c r="C6" s="102"/>
      <c r="D6" s="102"/>
      <c r="E6" s="102"/>
      <c r="F6" s="102"/>
      <c r="H6" s="89" t="str">
        <f t="shared" ref="H6:H23" si="2">+A6</f>
        <v>CONSUMOS DE EXPLOTACIÓN</v>
      </c>
      <c r="I6" s="159" t="e">
        <f t="shared" ref="I6:I23" si="3">+C6/B6-1</f>
        <v>#DIV/0!</v>
      </c>
      <c r="J6" s="159" t="e">
        <f t="shared" ref="J6:J23" si="4">+D6/C6-1</f>
        <v>#DIV/0!</v>
      </c>
      <c r="K6" s="159" t="e">
        <f t="shared" ref="K6:K23" si="5">+E6/D6-1</f>
        <v>#DIV/0!</v>
      </c>
      <c r="L6" s="159" t="e">
        <f t="shared" ref="L6:L23" si="6">+F6/E6-1</f>
        <v>#DIV/0!</v>
      </c>
    </row>
    <row r="7" spans="1:12" ht="24" customHeight="1" x14ac:dyDescent="0.25">
      <c r="A7" s="108" t="s">
        <v>174</v>
      </c>
      <c r="B7" s="102"/>
      <c r="C7" s="102"/>
      <c r="D7" s="102"/>
      <c r="E7" s="102"/>
      <c r="F7" s="102"/>
      <c r="H7" s="89" t="str">
        <f t="shared" si="2"/>
        <v>APROVISIONAMIENTOS</v>
      </c>
      <c r="I7" s="159" t="e">
        <f t="shared" si="3"/>
        <v>#DIV/0!</v>
      </c>
      <c r="J7" s="159" t="e">
        <f t="shared" si="4"/>
        <v>#DIV/0!</v>
      </c>
      <c r="K7" s="159" t="e">
        <f t="shared" si="5"/>
        <v>#DIV/0!</v>
      </c>
      <c r="L7" s="159" t="e">
        <f t="shared" si="6"/>
        <v>#DIV/0!</v>
      </c>
    </row>
    <row r="8" spans="1:12" ht="24" customHeight="1" x14ac:dyDescent="0.25">
      <c r="A8" s="108" t="s">
        <v>190</v>
      </c>
      <c r="B8" s="102"/>
      <c r="C8" s="102"/>
      <c r="D8" s="102"/>
      <c r="E8" s="102"/>
      <c r="F8" s="102"/>
      <c r="H8" s="90" t="str">
        <f t="shared" si="2"/>
        <v>SUELDOS Y SALARIOS</v>
      </c>
      <c r="I8" s="159" t="e">
        <f t="shared" si="3"/>
        <v>#DIV/0!</v>
      </c>
      <c r="J8" s="159" t="e">
        <f t="shared" si="4"/>
        <v>#DIV/0!</v>
      </c>
      <c r="K8" s="159" t="e">
        <f t="shared" si="5"/>
        <v>#DIV/0!</v>
      </c>
      <c r="L8" s="159" t="e">
        <f t="shared" si="6"/>
        <v>#DIV/0!</v>
      </c>
    </row>
    <row r="9" spans="1:12" ht="24" customHeight="1" x14ac:dyDescent="0.25">
      <c r="A9" s="108" t="s">
        <v>175</v>
      </c>
      <c r="B9" s="102"/>
      <c r="C9" s="102"/>
      <c r="D9" s="102"/>
      <c r="E9" s="102"/>
      <c r="F9" s="102"/>
      <c r="H9" s="90" t="str">
        <f t="shared" si="2"/>
        <v>CARGAS SOCIALES</v>
      </c>
      <c r="I9" s="159" t="e">
        <f t="shared" si="3"/>
        <v>#DIV/0!</v>
      </c>
      <c r="J9" s="159" t="e">
        <f t="shared" si="4"/>
        <v>#DIV/0!</v>
      </c>
      <c r="K9" s="159" t="e">
        <f t="shared" si="5"/>
        <v>#DIV/0!</v>
      </c>
      <c r="L9" s="159" t="e">
        <f t="shared" si="6"/>
        <v>#DIV/0!</v>
      </c>
    </row>
    <row r="10" spans="1:12" ht="24" customHeight="1" x14ac:dyDescent="0.25">
      <c r="A10" s="108" t="s">
        <v>176</v>
      </c>
      <c r="B10" s="102"/>
      <c r="C10" s="102"/>
      <c r="D10" s="102"/>
      <c r="E10" s="102"/>
      <c r="F10" s="102"/>
      <c r="H10" s="90" t="str">
        <f t="shared" si="2"/>
        <v>AMORT INMOVILIZADO</v>
      </c>
      <c r="I10" s="159" t="e">
        <f t="shared" si="3"/>
        <v>#DIV/0!</v>
      </c>
      <c r="J10" s="159" t="e">
        <f t="shared" si="4"/>
        <v>#DIV/0!</v>
      </c>
      <c r="K10" s="159" t="e">
        <f t="shared" si="5"/>
        <v>#DIV/0!</v>
      </c>
      <c r="L10" s="159" t="e">
        <f t="shared" si="6"/>
        <v>#DIV/0!</v>
      </c>
    </row>
    <row r="11" spans="1:12" ht="24" customHeight="1" x14ac:dyDescent="0.25">
      <c r="A11" s="108" t="s">
        <v>177</v>
      </c>
      <c r="B11" s="149"/>
      <c r="H11" s="90" t="str">
        <f t="shared" si="2"/>
        <v>VAR PROV CIRCULANTE</v>
      </c>
      <c r="I11" s="159" t="e">
        <f t="shared" si="3"/>
        <v>#DIV/0!</v>
      </c>
      <c r="J11" s="159" t="e">
        <f t="shared" si="4"/>
        <v>#DIV/0!</v>
      </c>
      <c r="K11" s="159" t="e">
        <f t="shared" si="5"/>
        <v>#DIV/0!</v>
      </c>
      <c r="L11" s="159" t="e">
        <f t="shared" si="6"/>
        <v>#DIV/0!</v>
      </c>
    </row>
    <row r="12" spans="1:12" ht="24" customHeight="1" x14ac:dyDescent="0.25">
      <c r="A12" s="108" t="s">
        <v>178</v>
      </c>
      <c r="B12" s="102"/>
      <c r="C12" s="102"/>
      <c r="D12" s="102"/>
      <c r="E12" s="102"/>
      <c r="F12" s="102"/>
      <c r="H12" s="89" t="str">
        <f t="shared" si="2"/>
        <v>OTROS GTOS EXPLOTACIÓN</v>
      </c>
      <c r="I12" s="159" t="e">
        <f t="shared" si="3"/>
        <v>#DIV/0!</v>
      </c>
      <c r="J12" s="159" t="e">
        <f t="shared" si="4"/>
        <v>#DIV/0!</v>
      </c>
      <c r="K12" s="159" t="e">
        <f t="shared" si="5"/>
        <v>#DIV/0!</v>
      </c>
      <c r="L12" s="159" t="e">
        <f t="shared" si="6"/>
        <v>#DIV/0!</v>
      </c>
    </row>
    <row r="13" spans="1:12" ht="24" customHeight="1" x14ac:dyDescent="0.25">
      <c r="A13" s="89" t="s">
        <v>179</v>
      </c>
      <c r="B13" s="148">
        <f>+B5-(B6+B7+B11+B8+B9+B10)</f>
        <v>0</v>
      </c>
      <c r="C13" s="148">
        <f t="shared" ref="C13:F13" si="7">+C5-(C6+C7+C8+C9+C10)</f>
        <v>0</v>
      </c>
      <c r="D13" s="148">
        <f t="shared" si="7"/>
        <v>0</v>
      </c>
      <c r="E13" s="148">
        <f t="shared" si="7"/>
        <v>0</v>
      </c>
      <c r="F13" s="148">
        <f t="shared" si="7"/>
        <v>0</v>
      </c>
      <c r="H13" s="89" t="str">
        <f t="shared" si="2"/>
        <v>RESULTADOS DE EXPLOTACIÓN</v>
      </c>
      <c r="I13" s="159" t="e">
        <f t="shared" si="3"/>
        <v>#DIV/0!</v>
      </c>
      <c r="J13" s="159" t="e">
        <f t="shared" si="4"/>
        <v>#DIV/0!</v>
      </c>
      <c r="K13" s="159" t="e">
        <f t="shared" si="5"/>
        <v>#DIV/0!</v>
      </c>
      <c r="L13" s="159" t="e">
        <f t="shared" si="6"/>
        <v>#DIV/0!</v>
      </c>
    </row>
    <row r="14" spans="1:12" ht="24" customHeight="1" x14ac:dyDescent="0.25">
      <c r="A14" s="107" t="s">
        <v>180</v>
      </c>
      <c r="B14" s="101"/>
      <c r="C14" s="101"/>
      <c r="D14" s="101"/>
      <c r="E14" s="101"/>
      <c r="F14" s="101"/>
      <c r="H14" s="90" t="str">
        <f t="shared" si="2"/>
        <v>INGRESOS FINANCIEROS</v>
      </c>
      <c r="I14" s="159" t="e">
        <f t="shared" si="3"/>
        <v>#DIV/0!</v>
      </c>
      <c r="J14" s="159" t="e">
        <f t="shared" si="4"/>
        <v>#DIV/0!</v>
      </c>
      <c r="K14" s="159" t="e">
        <f t="shared" si="5"/>
        <v>#DIV/0!</v>
      </c>
      <c r="L14" s="159" t="e">
        <f t="shared" si="6"/>
        <v>#DIV/0!</v>
      </c>
    </row>
    <row r="15" spans="1:12" ht="24" customHeight="1" x14ac:dyDescent="0.25">
      <c r="A15" s="108" t="s">
        <v>181</v>
      </c>
      <c r="B15" s="102"/>
      <c r="C15" s="102"/>
      <c r="D15" s="102"/>
      <c r="E15" s="102"/>
      <c r="F15" s="102"/>
      <c r="H15" s="90" t="str">
        <f t="shared" si="2"/>
        <v>GASTOS FINANCIEROS</v>
      </c>
      <c r="I15" s="159" t="e">
        <f t="shared" si="3"/>
        <v>#DIV/0!</v>
      </c>
      <c r="J15" s="159" t="e">
        <f t="shared" si="4"/>
        <v>#DIV/0!</v>
      </c>
      <c r="K15" s="159" t="e">
        <f t="shared" si="5"/>
        <v>#DIV/0!</v>
      </c>
      <c r="L15" s="159" t="e">
        <f t="shared" si="6"/>
        <v>#DIV/0!</v>
      </c>
    </row>
    <row r="16" spans="1:12" ht="24" customHeight="1" x14ac:dyDescent="0.25">
      <c r="A16" s="89" t="s">
        <v>182</v>
      </c>
      <c r="B16" s="103">
        <f>+B14+B15</f>
        <v>0</v>
      </c>
      <c r="C16" s="103">
        <f t="shared" ref="C16:F16" si="8">+C14+C15</f>
        <v>0</v>
      </c>
      <c r="D16" s="103">
        <f t="shared" si="8"/>
        <v>0</v>
      </c>
      <c r="E16" s="103">
        <f t="shared" si="8"/>
        <v>0</v>
      </c>
      <c r="F16" s="103">
        <f t="shared" si="8"/>
        <v>0</v>
      </c>
      <c r="H16" s="89" t="str">
        <f t="shared" si="2"/>
        <v>RESULTADOS FINANCIEROS</v>
      </c>
      <c r="I16" s="159" t="e">
        <f t="shared" si="3"/>
        <v>#DIV/0!</v>
      </c>
      <c r="J16" s="159" t="e">
        <f t="shared" si="4"/>
        <v>#DIV/0!</v>
      </c>
      <c r="K16" s="159" t="e">
        <f t="shared" si="5"/>
        <v>#DIV/0!</v>
      </c>
      <c r="L16" s="159" t="e">
        <f t="shared" si="6"/>
        <v>#DIV/0!</v>
      </c>
    </row>
    <row r="17" spans="1:12" ht="24" customHeight="1" x14ac:dyDescent="0.25">
      <c r="A17" s="89" t="s">
        <v>183</v>
      </c>
      <c r="B17" s="105">
        <f>+B16+B13</f>
        <v>0</v>
      </c>
      <c r="C17" s="105">
        <f t="shared" ref="C17:F17" si="9">+C16+C13</f>
        <v>0</v>
      </c>
      <c r="D17" s="105">
        <f t="shared" si="9"/>
        <v>0</v>
      </c>
      <c r="E17" s="105">
        <f t="shared" si="9"/>
        <v>0</v>
      </c>
      <c r="F17" s="105">
        <f t="shared" si="9"/>
        <v>0</v>
      </c>
      <c r="H17" s="89" t="str">
        <f t="shared" si="2"/>
        <v>RDO ACTIVIDAD ORDINARIA</v>
      </c>
      <c r="I17" s="159" t="e">
        <f t="shared" si="3"/>
        <v>#DIV/0!</v>
      </c>
      <c r="J17" s="159" t="e">
        <f t="shared" si="4"/>
        <v>#DIV/0!</v>
      </c>
      <c r="K17" s="159" t="e">
        <f t="shared" si="5"/>
        <v>#DIV/0!</v>
      </c>
      <c r="L17" s="159" t="e">
        <f t="shared" si="6"/>
        <v>#DIV/0!</v>
      </c>
    </row>
    <row r="18" spans="1:12" ht="24" customHeight="1" x14ac:dyDescent="0.25">
      <c r="A18" s="107" t="s">
        <v>189</v>
      </c>
      <c r="B18" s="101"/>
      <c r="C18" s="101"/>
      <c r="D18" s="101"/>
      <c r="E18" s="101"/>
      <c r="F18" s="101"/>
      <c r="H18" s="90" t="str">
        <f t="shared" si="2"/>
        <v>INGRESOS EXTRAORDINARIOS</v>
      </c>
      <c r="I18" s="159" t="e">
        <f t="shared" si="3"/>
        <v>#DIV/0!</v>
      </c>
      <c r="J18" s="159" t="e">
        <f t="shared" si="4"/>
        <v>#DIV/0!</v>
      </c>
      <c r="K18" s="159" t="e">
        <f t="shared" si="5"/>
        <v>#DIV/0!</v>
      </c>
      <c r="L18" s="159" t="e">
        <f t="shared" si="6"/>
        <v>#DIV/0!</v>
      </c>
    </row>
    <row r="19" spans="1:12" ht="24" customHeight="1" x14ac:dyDescent="0.25">
      <c r="A19" s="108" t="s">
        <v>184</v>
      </c>
      <c r="B19" s="102"/>
      <c r="C19" s="102"/>
      <c r="D19" s="102"/>
      <c r="E19" s="102"/>
      <c r="F19" s="102"/>
      <c r="H19" s="90" t="str">
        <f t="shared" si="2"/>
        <v>GASTOS EXTRAORDINARIOS</v>
      </c>
      <c r="I19" s="159" t="e">
        <f t="shared" si="3"/>
        <v>#DIV/0!</v>
      </c>
      <c r="J19" s="159" t="e">
        <f t="shared" si="4"/>
        <v>#DIV/0!</v>
      </c>
      <c r="K19" s="159" t="e">
        <f t="shared" si="5"/>
        <v>#DIV/0!</v>
      </c>
      <c r="L19" s="159" t="e">
        <f t="shared" si="6"/>
        <v>#DIV/0!</v>
      </c>
    </row>
    <row r="20" spans="1:12" ht="24" customHeight="1" x14ac:dyDescent="0.25">
      <c r="A20" s="89" t="s">
        <v>185</v>
      </c>
      <c r="B20" s="104">
        <f>+B18+B19</f>
        <v>0</v>
      </c>
      <c r="C20" s="104">
        <f t="shared" ref="C20:E20" si="10">+C18+C19</f>
        <v>0</v>
      </c>
      <c r="D20" s="104">
        <f t="shared" si="10"/>
        <v>0</v>
      </c>
      <c r="E20" s="104">
        <f t="shared" si="10"/>
        <v>0</v>
      </c>
      <c r="F20" s="104">
        <f>+F18+F19</f>
        <v>0</v>
      </c>
      <c r="H20" s="89" t="str">
        <f t="shared" si="2"/>
        <v>RESULTADOS EXTRAORDINARIOS</v>
      </c>
      <c r="I20" s="159" t="e">
        <f t="shared" si="3"/>
        <v>#DIV/0!</v>
      </c>
      <c r="J20" s="159" t="e">
        <f t="shared" si="4"/>
        <v>#DIV/0!</v>
      </c>
      <c r="K20" s="159" t="e">
        <f t="shared" si="5"/>
        <v>#DIV/0!</v>
      </c>
      <c r="L20" s="159" t="e">
        <f t="shared" si="6"/>
        <v>#DIV/0!</v>
      </c>
    </row>
    <row r="21" spans="1:12" ht="24" customHeight="1" x14ac:dyDescent="0.25">
      <c r="A21" s="89" t="s">
        <v>186</v>
      </c>
      <c r="B21" s="103">
        <f>+B17+B20</f>
        <v>0</v>
      </c>
      <c r="C21" s="103">
        <f t="shared" ref="C21:F21" si="11">+C17+C20</f>
        <v>0</v>
      </c>
      <c r="D21" s="103">
        <f t="shared" si="11"/>
        <v>0</v>
      </c>
      <c r="E21" s="103">
        <f t="shared" si="11"/>
        <v>0</v>
      </c>
      <c r="F21" s="103">
        <f t="shared" si="11"/>
        <v>0</v>
      </c>
      <c r="H21" s="89" t="str">
        <f t="shared" si="2"/>
        <v xml:space="preserve">RESULTADOS ANTES DE IMPUESTOS </v>
      </c>
      <c r="I21" s="159" t="e">
        <f t="shared" si="3"/>
        <v>#DIV/0!</v>
      </c>
      <c r="J21" s="159" t="e">
        <f t="shared" si="4"/>
        <v>#DIV/0!</v>
      </c>
      <c r="K21" s="159" t="e">
        <f t="shared" si="5"/>
        <v>#DIV/0!</v>
      </c>
      <c r="L21" s="159" t="e">
        <f t="shared" si="6"/>
        <v>#DIV/0!</v>
      </c>
    </row>
    <row r="22" spans="1:12" ht="24" customHeight="1" x14ac:dyDescent="0.25">
      <c r="A22" s="108" t="s">
        <v>187</v>
      </c>
      <c r="B22" s="151"/>
      <c r="C22" s="151"/>
      <c r="D22" s="151"/>
      <c r="E22" s="151"/>
      <c r="F22" s="152"/>
      <c r="H22" s="90" t="str">
        <f t="shared" si="2"/>
        <v>IMPUESTODE SOCIEDADES</v>
      </c>
      <c r="I22" s="159" t="e">
        <f t="shared" si="3"/>
        <v>#DIV/0!</v>
      </c>
      <c r="J22" s="159" t="e">
        <f t="shared" si="4"/>
        <v>#DIV/0!</v>
      </c>
      <c r="K22" s="159" t="e">
        <f t="shared" si="5"/>
        <v>#DIV/0!</v>
      </c>
      <c r="L22" s="159" t="e">
        <f t="shared" si="6"/>
        <v>#DIV/0!</v>
      </c>
    </row>
    <row r="23" spans="1:12" ht="24" customHeight="1" x14ac:dyDescent="0.25">
      <c r="A23" s="106" t="s">
        <v>188</v>
      </c>
      <c r="B23" s="150">
        <f>+B21+B22</f>
        <v>0</v>
      </c>
      <c r="C23" s="150">
        <f t="shared" ref="C23:F23" si="12">+C21+C22</f>
        <v>0</v>
      </c>
      <c r="D23" s="150">
        <f t="shared" si="12"/>
        <v>0</v>
      </c>
      <c r="E23" s="150">
        <f t="shared" si="12"/>
        <v>0</v>
      </c>
      <c r="F23" s="150">
        <f t="shared" si="12"/>
        <v>0</v>
      </c>
      <c r="G23" s="91"/>
      <c r="H23" s="92" t="str">
        <f t="shared" si="2"/>
        <v>RESULTADO EJERCICIO</v>
      </c>
      <c r="I23" s="159" t="e">
        <f t="shared" si="3"/>
        <v>#DIV/0!</v>
      </c>
      <c r="J23" s="159" t="e">
        <f t="shared" si="4"/>
        <v>#DIV/0!</v>
      </c>
      <c r="K23" s="159" t="e">
        <f t="shared" si="5"/>
        <v>#DIV/0!</v>
      </c>
      <c r="L23" s="159" t="e">
        <f t="shared" si="6"/>
        <v>#DIV/0!</v>
      </c>
    </row>
  </sheetData>
  <mergeCells count="2">
    <mergeCell ref="B1:F1"/>
    <mergeCell ref="H3: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CF7E9-A273-4622-AFD2-4A030945B86B}">
  <sheetPr>
    <tabColor theme="9" tint="-0.249977111117893"/>
  </sheetPr>
  <dimension ref="A1:N77"/>
  <sheetViews>
    <sheetView topLeftCell="A44" zoomScale="78" zoomScaleNormal="78" workbookViewId="0">
      <selection activeCell="D54" sqref="D54"/>
    </sheetView>
  </sheetViews>
  <sheetFormatPr baseColWidth="10" defaultRowHeight="15" x14ac:dyDescent="0.25"/>
  <cols>
    <col min="1" max="1" width="132.7109375" style="22" bestFit="1" customWidth="1"/>
    <col min="2" max="2" width="16.140625" style="21" bestFit="1" customWidth="1"/>
    <col min="3" max="6" width="16.140625" style="22" bestFit="1" customWidth="1"/>
    <col min="7" max="7" width="51.85546875" style="31" customWidth="1"/>
    <col min="8" max="9" width="11.42578125" style="22"/>
  </cols>
  <sheetData>
    <row r="1" spans="1:14" ht="15.75" x14ac:dyDescent="0.25">
      <c r="A1" s="99" t="s">
        <v>157</v>
      </c>
    </row>
    <row r="3" spans="1:14" ht="15.75" thickBot="1" x14ac:dyDescent="0.3"/>
    <row r="4" spans="1:14" x14ac:dyDescent="0.25">
      <c r="A4" s="23"/>
      <c r="B4" s="195" t="s">
        <v>80</v>
      </c>
      <c r="C4" s="195"/>
      <c r="D4" s="195"/>
      <c r="E4" s="195"/>
      <c r="F4" s="196"/>
      <c r="G4" s="201" t="s">
        <v>218</v>
      </c>
    </row>
    <row r="5" spans="1:14" x14ac:dyDescent="0.25">
      <c r="A5" s="23"/>
      <c r="B5" s="115">
        <f>+INTRODUCCIÓN!J6</f>
        <v>2016</v>
      </c>
      <c r="C5" s="115">
        <f>+INTRODUCCIÓN!K6</f>
        <v>2017</v>
      </c>
      <c r="D5" s="115">
        <f>+INTRODUCCIÓN!L6</f>
        <v>2018</v>
      </c>
      <c r="E5" s="115">
        <f>+INTRODUCCIÓN!M6</f>
        <v>2019</v>
      </c>
      <c r="F5" s="115">
        <f>+INTRODUCCIÓN!N6</f>
        <v>2020</v>
      </c>
      <c r="G5" s="201"/>
    </row>
    <row r="6" spans="1:14" ht="17.25" x14ac:dyDescent="0.25">
      <c r="A6" s="27" t="s">
        <v>120</v>
      </c>
      <c r="B6" s="24"/>
      <c r="C6" s="24"/>
      <c r="D6" s="24"/>
      <c r="E6" s="24"/>
      <c r="F6" s="25"/>
      <c r="J6" s="20"/>
      <c r="K6" s="20"/>
      <c r="L6" s="20"/>
      <c r="M6" s="20"/>
      <c r="N6" s="20"/>
    </row>
    <row r="7" spans="1:14" x14ac:dyDescent="0.25">
      <c r="A7" s="23"/>
      <c r="B7" s="32"/>
      <c r="C7" s="32"/>
      <c r="D7" s="32"/>
      <c r="E7" s="32"/>
      <c r="F7" s="33"/>
      <c r="J7" s="20"/>
      <c r="K7" s="20"/>
      <c r="L7" s="20"/>
      <c r="M7" s="20"/>
      <c r="N7" s="20"/>
    </row>
    <row r="8" spans="1:14" ht="30" x14ac:dyDescent="0.25">
      <c r="A8" s="19" t="s">
        <v>244</v>
      </c>
      <c r="B8" s="32" t="e">
        <f>+Balance!B6/Balance!B5</f>
        <v>#DIV/0!</v>
      </c>
      <c r="C8" s="32" t="e">
        <f>+Balance!C6/Balance!C5</f>
        <v>#DIV/0!</v>
      </c>
      <c r="D8" s="32" t="e">
        <f>+Balance!D6/Balance!D5</f>
        <v>#DIV/0!</v>
      </c>
      <c r="E8" s="32" t="e">
        <f>+Balance!E6/Balance!E5</f>
        <v>#DIV/0!</v>
      </c>
      <c r="F8" s="33" t="e">
        <f>+Balance!F6/Balance!F5</f>
        <v>#DIV/0!</v>
      </c>
      <c r="G8" s="31" t="s">
        <v>162</v>
      </c>
      <c r="J8" s="20"/>
      <c r="K8" s="20"/>
      <c r="L8" s="20"/>
      <c r="M8" s="20"/>
      <c r="N8" s="20"/>
    </row>
    <row r="9" spans="1:14" x14ac:dyDescent="0.25">
      <c r="A9" s="23"/>
      <c r="B9" s="32"/>
      <c r="C9" s="32"/>
      <c r="D9" s="32"/>
      <c r="E9" s="32"/>
      <c r="F9" s="33"/>
    </row>
    <row r="10" spans="1:14" ht="17.25" x14ac:dyDescent="0.25">
      <c r="A10" s="19" t="s">
        <v>245</v>
      </c>
      <c r="B10" s="32" t="e">
        <f>+(Balance!B20+Balance!B23)/Balance!B5</f>
        <v>#DIV/0!</v>
      </c>
      <c r="C10" s="32" t="e">
        <f>+(Balance!C20+Balance!C23)/Balance!C5</f>
        <v>#DIV/0!</v>
      </c>
      <c r="D10" s="32" t="e">
        <f>+(Balance!D20+Balance!D23)/Balance!D5</f>
        <v>#DIV/0!</v>
      </c>
      <c r="E10" s="32" t="e">
        <f>+(Balance!E20+Balance!E23)/Balance!E5</f>
        <v>#DIV/0!</v>
      </c>
      <c r="F10" s="32" t="e">
        <f>+(Balance!F20+Balance!F23)/Balance!F5</f>
        <v>#DIV/0!</v>
      </c>
      <c r="G10" s="31" t="s">
        <v>164</v>
      </c>
    </row>
    <row r="11" spans="1:14" x14ac:dyDescent="0.25">
      <c r="A11" s="23"/>
      <c r="B11" s="32"/>
      <c r="C11" s="32"/>
      <c r="D11" s="32"/>
      <c r="E11" s="32"/>
      <c r="F11" s="33"/>
    </row>
    <row r="12" spans="1:14" ht="27" customHeight="1" x14ac:dyDescent="0.25">
      <c r="A12" s="19" t="s">
        <v>246</v>
      </c>
      <c r="B12" s="32" t="e">
        <f>+(Balance!B6+Balance!B15)/Balance!B5</f>
        <v>#DIV/0!</v>
      </c>
      <c r="C12" s="32" t="e">
        <f>+(Balance!C6+Balance!C15)/Balance!C5</f>
        <v>#DIV/0!</v>
      </c>
      <c r="D12" s="32" t="e">
        <f>+(Balance!D6+Balance!D15)/Balance!D5</f>
        <v>#DIV/0!</v>
      </c>
      <c r="E12" s="32" t="e">
        <f>+(Balance!E6+Balance!E15)/Balance!E5</f>
        <v>#DIV/0!</v>
      </c>
      <c r="F12" s="32" t="e">
        <f>+(Balance!F6+Balance!F15)/Balance!F5</f>
        <v>#DIV/0!</v>
      </c>
      <c r="G12" s="31" t="s">
        <v>163</v>
      </c>
    </row>
    <row r="13" spans="1:14" ht="26.25" customHeight="1" x14ac:dyDescent="0.25">
      <c r="A13" s="19" t="s">
        <v>247</v>
      </c>
      <c r="B13" s="32" t="e">
        <f>+Balance!B23/Balance!B21</f>
        <v>#DIV/0!</v>
      </c>
      <c r="C13" s="32" t="e">
        <f>+Balance!C23/Balance!C21</f>
        <v>#DIV/0!</v>
      </c>
      <c r="D13" s="32" t="e">
        <f>+Balance!D23/Balance!D21</f>
        <v>#DIV/0!</v>
      </c>
      <c r="E13" s="32" t="e">
        <f>+Balance!E23/Balance!E21</f>
        <v>#DIV/0!</v>
      </c>
      <c r="F13" s="33" t="e">
        <f>+Balance!F23/Balance!F21</f>
        <v>#DIV/0!</v>
      </c>
    </row>
    <row r="14" spans="1:14" x14ac:dyDescent="0.25">
      <c r="A14" s="23"/>
      <c r="B14" s="24"/>
      <c r="C14" s="24"/>
      <c r="D14" s="24"/>
      <c r="E14" s="24"/>
      <c r="F14" s="25"/>
    </row>
    <row r="15" spans="1:14" ht="17.25" x14ac:dyDescent="0.25">
      <c r="A15" s="27" t="s">
        <v>121</v>
      </c>
      <c r="B15" s="24"/>
      <c r="C15" s="24"/>
      <c r="D15" s="24"/>
      <c r="E15" s="24"/>
      <c r="F15" s="25"/>
    </row>
    <row r="16" spans="1:14" x14ac:dyDescent="0.25">
      <c r="A16" s="23"/>
      <c r="B16" s="24"/>
      <c r="C16" s="24"/>
      <c r="D16" s="24"/>
      <c r="E16" s="24"/>
      <c r="F16" s="25"/>
    </row>
    <row r="17" spans="1:7" ht="17.25" x14ac:dyDescent="0.25">
      <c r="A17" s="19" t="s">
        <v>122</v>
      </c>
      <c r="B17" s="32" t="e">
        <f>+Balance!B33/Balance!B31</f>
        <v>#DIV/0!</v>
      </c>
      <c r="C17" s="32" t="e">
        <f>+Balance!C33/Balance!C31</f>
        <v>#DIV/0!</v>
      </c>
      <c r="D17" s="32" t="e">
        <f>+Balance!D33/Balance!D31</f>
        <v>#DIV/0!</v>
      </c>
      <c r="E17" s="32" t="e">
        <f>+Balance!E33/Balance!E31</f>
        <v>#DIV/0!</v>
      </c>
      <c r="F17" s="33" t="e">
        <f>+Balance!F33/Balance!F31</f>
        <v>#DIV/0!</v>
      </c>
      <c r="G17" s="163" t="s">
        <v>165</v>
      </c>
    </row>
    <row r="18" spans="1:7" x14ac:dyDescent="0.25">
      <c r="A18" s="23"/>
      <c r="B18" s="32"/>
      <c r="C18" s="32"/>
      <c r="D18" s="32"/>
      <c r="E18" s="32"/>
      <c r="F18" s="33"/>
      <c r="G18" s="163"/>
    </row>
    <row r="19" spans="1:7" ht="17.25" x14ac:dyDescent="0.25">
      <c r="A19" s="19" t="s">
        <v>123</v>
      </c>
      <c r="B19" s="32" t="e">
        <f>+Balance!B43/Balance!B31</f>
        <v>#DIV/0!</v>
      </c>
      <c r="C19" s="32" t="e">
        <f>+Balance!C43/Balance!C31</f>
        <v>#DIV/0!</v>
      </c>
      <c r="D19" s="32" t="e">
        <f>+Balance!D43/Balance!D31</f>
        <v>#DIV/0!</v>
      </c>
      <c r="E19" s="32" t="e">
        <f>+Balance!E43/Balance!E31</f>
        <v>#DIV/0!</v>
      </c>
      <c r="F19" s="33" t="e">
        <f>+Balance!F43/Balance!F31</f>
        <v>#DIV/0!</v>
      </c>
      <c r="G19" s="163"/>
    </row>
    <row r="20" spans="1:7" x14ac:dyDescent="0.25">
      <c r="A20" s="23"/>
      <c r="B20" s="32"/>
      <c r="C20" s="32"/>
      <c r="D20" s="32"/>
      <c r="E20" s="32"/>
      <c r="F20" s="33"/>
    </row>
    <row r="21" spans="1:7" ht="17.25" x14ac:dyDescent="0.25">
      <c r="A21" s="27" t="s">
        <v>124</v>
      </c>
      <c r="B21" s="24"/>
      <c r="C21" s="24"/>
      <c r="D21" s="24"/>
      <c r="E21" s="24"/>
      <c r="F21" s="25"/>
    </row>
    <row r="22" spans="1:7" x14ac:dyDescent="0.25">
      <c r="A22" s="23"/>
      <c r="B22" s="24"/>
      <c r="C22" s="24"/>
      <c r="D22" s="24"/>
      <c r="E22" s="24"/>
      <c r="F22" s="25"/>
    </row>
    <row r="23" spans="1:7" ht="17.25" x14ac:dyDescent="0.25">
      <c r="A23" s="19" t="s">
        <v>125</v>
      </c>
      <c r="B23" s="24" t="e">
        <f>+Balance!B44/Balance!B43</f>
        <v>#DIV/0!</v>
      </c>
      <c r="C23" s="24" t="e">
        <f>+Balance!C44/Balance!C43</f>
        <v>#DIV/0!</v>
      </c>
      <c r="D23" s="24" t="e">
        <f>+Balance!D44/Balance!D43</f>
        <v>#DIV/0!</v>
      </c>
      <c r="E23" s="24" t="e">
        <f>+Balance!E44/Balance!E43</f>
        <v>#DIV/0!</v>
      </c>
      <c r="F23" s="25" t="e">
        <f>+Balance!F44/Balance!F43</f>
        <v>#DIV/0!</v>
      </c>
      <c r="G23" s="163" t="s">
        <v>166</v>
      </c>
    </row>
    <row r="24" spans="1:7" x14ac:dyDescent="0.25">
      <c r="A24" s="23"/>
      <c r="B24" s="24"/>
      <c r="C24" s="24"/>
      <c r="D24" s="24"/>
      <c r="E24" s="24"/>
      <c r="F24" s="25"/>
      <c r="G24" s="163"/>
    </row>
    <row r="25" spans="1:7" ht="17.25" x14ac:dyDescent="0.25">
      <c r="A25" s="19" t="s">
        <v>126</v>
      </c>
      <c r="B25" s="24" t="e">
        <f>+Balance!B46/Balance!B43</f>
        <v>#DIV/0!</v>
      </c>
      <c r="C25" s="24" t="e">
        <f>+Balance!C46/Balance!C43</f>
        <v>#DIV/0!</v>
      </c>
      <c r="D25" s="24" t="e">
        <f>+Balance!D46/Balance!D43</f>
        <v>#DIV/0!</v>
      </c>
      <c r="E25" s="24" t="e">
        <f>+Balance!E46/Balance!E43</f>
        <v>#DIV/0!</v>
      </c>
      <c r="F25" s="25" t="e">
        <f>+Balance!F46/Balance!F43</f>
        <v>#DIV/0!</v>
      </c>
      <c r="G25" s="163"/>
    </row>
    <row r="26" spans="1:7" x14ac:dyDescent="0.25">
      <c r="A26" s="23"/>
      <c r="B26" s="24"/>
      <c r="C26" s="24"/>
      <c r="D26" s="24"/>
      <c r="E26" s="24"/>
      <c r="F26" s="25"/>
      <c r="G26" s="163"/>
    </row>
    <row r="27" spans="1:7" ht="17.25" x14ac:dyDescent="0.25">
      <c r="A27" s="19" t="s">
        <v>127</v>
      </c>
      <c r="B27" s="24" t="e">
        <f>+Balance!B57/Balance!B43</f>
        <v>#DIV/0!</v>
      </c>
      <c r="C27" s="24" t="e">
        <f>+Balance!C57/Balance!C43</f>
        <v>#DIV/0!</v>
      </c>
      <c r="D27" s="24" t="e">
        <f>+Balance!D57/Balance!D43</f>
        <v>#DIV/0!</v>
      </c>
      <c r="E27" s="24" t="e">
        <f>+Balance!E57/Balance!E43</f>
        <v>#DIV/0!</v>
      </c>
      <c r="F27" s="25" t="e">
        <f>+Balance!F57/Balance!F43</f>
        <v>#DIV/0!</v>
      </c>
      <c r="G27" s="163"/>
    </row>
    <row r="28" spans="1:7" x14ac:dyDescent="0.25">
      <c r="A28" s="23"/>
      <c r="B28" s="24"/>
      <c r="C28" s="24"/>
      <c r="D28" s="24"/>
      <c r="E28" s="24"/>
      <c r="F28" s="25"/>
    </row>
    <row r="29" spans="1:7" ht="17.25" x14ac:dyDescent="0.25">
      <c r="A29" s="27" t="s">
        <v>128</v>
      </c>
      <c r="B29" s="24"/>
      <c r="C29" s="24"/>
      <c r="D29" s="24"/>
      <c r="E29" s="24"/>
      <c r="F29" s="25"/>
    </row>
    <row r="30" spans="1:7" ht="30" x14ac:dyDescent="0.25">
      <c r="A30" s="19" t="s">
        <v>248</v>
      </c>
      <c r="B30" s="24" t="e">
        <f>+Balance!B6/Balance!B28</f>
        <v>#DIV/0!</v>
      </c>
      <c r="C30" s="24" t="e">
        <f>+Balance!C6/Balance!C28</f>
        <v>#DIV/0!</v>
      </c>
      <c r="D30" s="24" t="e">
        <f>+Balance!D6/Balance!D28</f>
        <v>#DIV/0!</v>
      </c>
      <c r="E30" s="24" t="e">
        <f>+Balance!E6/Balance!E28</f>
        <v>#DIV/0!</v>
      </c>
      <c r="F30" s="24" t="e">
        <f>+Balance!F6/Balance!F28</f>
        <v>#DIV/0!</v>
      </c>
      <c r="G30" s="31" t="s">
        <v>232</v>
      </c>
    </row>
    <row r="31" spans="1:7" x14ac:dyDescent="0.25">
      <c r="A31" s="23"/>
      <c r="B31" s="24"/>
      <c r="C31" s="24"/>
      <c r="D31" s="24"/>
      <c r="E31" s="24"/>
      <c r="F31" s="25"/>
    </row>
    <row r="32" spans="1:7" ht="30" x14ac:dyDescent="0.25">
      <c r="A32" s="19" t="s">
        <v>129</v>
      </c>
      <c r="B32" s="24" t="e">
        <f>+Balance!B7/Balance!B6</f>
        <v>#DIV/0!</v>
      </c>
      <c r="C32" s="24" t="e">
        <f>+Balance!C7/Balance!C6</f>
        <v>#DIV/0!</v>
      </c>
      <c r="D32" s="24" t="e">
        <f>+Balance!D7/Balance!D6</f>
        <v>#DIV/0!</v>
      </c>
      <c r="E32" s="24" t="e">
        <f>+Balance!E7/Balance!E6</f>
        <v>#DIV/0!</v>
      </c>
      <c r="F32" s="25" t="e">
        <f>+Balance!F7/Balance!F6</f>
        <v>#DIV/0!</v>
      </c>
      <c r="G32" s="31" t="s">
        <v>219</v>
      </c>
    </row>
    <row r="33" spans="1:7" ht="30" x14ac:dyDescent="0.25">
      <c r="A33" s="19" t="s">
        <v>249</v>
      </c>
      <c r="B33" s="24" t="e">
        <f>+Balance!B9/Balance!B6</f>
        <v>#DIV/0!</v>
      </c>
      <c r="C33" s="24" t="e">
        <f>+Balance!C9/Balance!C6</f>
        <v>#DIV/0!</v>
      </c>
      <c r="D33" s="24" t="e">
        <f>+Balance!D9/Balance!D6</f>
        <v>#DIV/0!</v>
      </c>
      <c r="E33" s="24" t="e">
        <f>+Balance!E9/Balance!E6</f>
        <v>#DIV/0!</v>
      </c>
      <c r="F33" s="25" t="e">
        <f>+Balance!F9/Balance!F6</f>
        <v>#DIV/0!</v>
      </c>
      <c r="G33" s="31" t="s">
        <v>167</v>
      </c>
    </row>
    <row r="34" spans="1:7" x14ac:dyDescent="0.25">
      <c r="A34" s="23"/>
      <c r="B34" s="24"/>
      <c r="C34" s="24"/>
      <c r="D34" s="24"/>
      <c r="E34" s="24"/>
      <c r="F34" s="25"/>
    </row>
    <row r="35" spans="1:7" ht="17.25" x14ac:dyDescent="0.25">
      <c r="A35" s="27" t="s">
        <v>130</v>
      </c>
      <c r="B35" s="24"/>
      <c r="C35" s="24"/>
      <c r="D35" s="24"/>
      <c r="E35" s="24"/>
      <c r="F35" s="25"/>
    </row>
    <row r="36" spans="1:7" x14ac:dyDescent="0.25">
      <c r="A36" s="23"/>
      <c r="B36" s="24"/>
      <c r="C36" s="24"/>
      <c r="D36" s="24"/>
      <c r="E36" s="24"/>
      <c r="F36" s="25"/>
    </row>
    <row r="37" spans="1:7" ht="17.25" x14ac:dyDescent="0.25">
      <c r="A37" s="19" t="s">
        <v>131</v>
      </c>
      <c r="B37" s="24" t="e">
        <f>+Balance!B23/Balance!B21</f>
        <v>#DIV/0!</v>
      </c>
      <c r="C37" s="24" t="e">
        <f>+Balance!C23/Balance!C21</f>
        <v>#DIV/0!</v>
      </c>
      <c r="D37" s="24" t="e">
        <f>+Balance!D23/Balance!D21</f>
        <v>#DIV/0!</v>
      </c>
      <c r="E37" s="24" t="e">
        <f>+Balance!E23/Balance!E21</f>
        <v>#DIV/0!</v>
      </c>
      <c r="F37" s="25" t="e">
        <f>+Balance!F23/Balance!F21</f>
        <v>#DIV/0!</v>
      </c>
      <c r="G37" s="31" t="s">
        <v>220</v>
      </c>
    </row>
    <row r="38" spans="1:7" x14ac:dyDescent="0.25">
      <c r="A38" s="23"/>
      <c r="B38" s="24"/>
      <c r="C38" s="24"/>
      <c r="D38" s="24"/>
      <c r="E38" s="24"/>
      <c r="F38" s="25"/>
    </row>
    <row r="39" spans="1:7" ht="45" x14ac:dyDescent="0.25">
      <c r="A39" s="19" t="s">
        <v>221</v>
      </c>
      <c r="B39" s="32" t="e">
        <f>+Balance!B24/Balance!B21</f>
        <v>#DIV/0!</v>
      </c>
      <c r="C39" s="32" t="e">
        <f>+Balance!C27/Balance!C21</f>
        <v>#DIV/0!</v>
      </c>
      <c r="D39" s="32" t="e">
        <f>+Balance!D27/Balance!D21</f>
        <v>#DIV/0!</v>
      </c>
      <c r="E39" s="32" t="e">
        <f>+Balance!E27/Balance!E21</f>
        <v>#DIV/0!</v>
      </c>
      <c r="F39" s="25" t="e">
        <f>+Balance!F27/Balance!F21</f>
        <v>#DIV/0!</v>
      </c>
      <c r="G39" s="31" t="s">
        <v>222</v>
      </c>
    </row>
    <row r="40" spans="1:7" x14ac:dyDescent="0.25">
      <c r="A40" s="23"/>
      <c r="B40" s="24"/>
      <c r="C40" s="24"/>
      <c r="D40" s="24"/>
      <c r="E40" s="24"/>
      <c r="F40" s="25"/>
    </row>
    <row r="41" spans="1:7" ht="17.25" x14ac:dyDescent="0.25">
      <c r="A41" s="27" t="s">
        <v>132</v>
      </c>
      <c r="B41" s="24"/>
      <c r="C41" s="24"/>
      <c r="D41" s="24"/>
      <c r="E41" s="24"/>
      <c r="F41" s="25"/>
    </row>
    <row r="42" spans="1:7" ht="17.25" x14ac:dyDescent="0.25">
      <c r="A42" s="19" t="s">
        <v>133</v>
      </c>
      <c r="B42" s="24"/>
      <c r="C42" s="24"/>
      <c r="D42" s="24"/>
      <c r="E42" s="24"/>
      <c r="F42" s="25"/>
    </row>
    <row r="43" spans="1:7" x14ac:dyDescent="0.25">
      <c r="A43" s="23"/>
      <c r="B43" s="24"/>
      <c r="C43" s="24"/>
      <c r="D43" s="24"/>
      <c r="E43" s="24"/>
      <c r="F43" s="25"/>
    </row>
    <row r="44" spans="1:7" ht="17.25" x14ac:dyDescent="0.25">
      <c r="A44" s="19" t="s">
        <v>257</v>
      </c>
      <c r="B44" s="153">
        <f>+'Pérdidas y Ganancias'!B5</f>
        <v>0</v>
      </c>
      <c r="C44" s="153">
        <f>+'Pérdidas y Ganancias'!C5</f>
        <v>0</v>
      </c>
      <c r="D44" s="153">
        <f>+'Pérdidas y Ganancias'!D5</f>
        <v>0</v>
      </c>
      <c r="E44" s="153">
        <f>+'Pérdidas y Ganancias'!E5</f>
        <v>0</v>
      </c>
      <c r="F44" s="153">
        <f>+'Pérdidas y Ganancias'!F5</f>
        <v>0</v>
      </c>
      <c r="G44" s="163" t="s">
        <v>223</v>
      </c>
    </row>
    <row r="45" spans="1:7" ht="17.25" x14ac:dyDescent="0.25">
      <c r="A45" s="19" t="s">
        <v>258</v>
      </c>
      <c r="B45" s="153">
        <f>+'Pérdidas y Ganancias'!B5-'Pérdidas y Ganancias'!B6</f>
        <v>0</v>
      </c>
      <c r="C45" s="153">
        <f>+'Pérdidas y Ganancias'!C5-'Pérdidas y Ganancias'!C6</f>
        <v>0</v>
      </c>
      <c r="D45" s="153">
        <f>+'Pérdidas y Ganancias'!D5-'Pérdidas y Ganancias'!D6</f>
        <v>0</v>
      </c>
      <c r="E45" s="153">
        <f>+'Pérdidas y Ganancias'!E5-'Pérdidas y Ganancias'!E6</f>
        <v>0</v>
      </c>
      <c r="F45" s="153">
        <f>+'Pérdidas y Ganancias'!F5-'Pérdidas y Ganancias'!F6</f>
        <v>0</v>
      </c>
      <c r="G45" s="163"/>
    </row>
    <row r="46" spans="1:7" ht="17.25" x14ac:dyDescent="0.25">
      <c r="A46" s="19" t="s">
        <v>134</v>
      </c>
      <c r="B46" s="153">
        <f>+'Pérdidas y Ganancias'!B13</f>
        <v>0</v>
      </c>
      <c r="C46" s="153">
        <f>+'Pérdidas y Ganancias'!C13</f>
        <v>0</v>
      </c>
      <c r="D46" s="153">
        <f>+'Pérdidas y Ganancias'!D13</f>
        <v>0</v>
      </c>
      <c r="E46" s="153">
        <f>+'Pérdidas y Ganancias'!E13</f>
        <v>0</v>
      </c>
      <c r="F46" s="153">
        <f>+'Pérdidas y Ganancias'!F13</f>
        <v>0</v>
      </c>
      <c r="G46" s="163"/>
    </row>
    <row r="47" spans="1:7" ht="17.25" x14ac:dyDescent="0.25">
      <c r="A47" s="19" t="s">
        <v>135</v>
      </c>
      <c r="B47" s="100">
        <f>+'Políticas de Contratación'!B5</f>
        <v>0</v>
      </c>
      <c r="C47" s="100">
        <f>+'Políticas de Contratación'!C5</f>
        <v>0</v>
      </c>
      <c r="D47" s="100">
        <f>+'Políticas de Contratación'!D5</f>
        <v>0</v>
      </c>
      <c r="E47" s="100">
        <f>+'Políticas de Contratación'!E5</f>
        <v>0</v>
      </c>
      <c r="F47" s="100">
        <f>+'Políticas de Contratación'!F5</f>
        <v>0</v>
      </c>
    </row>
    <row r="48" spans="1:7" ht="17.25" x14ac:dyDescent="0.25">
      <c r="A48" s="27" t="s">
        <v>136</v>
      </c>
      <c r="B48" s="24"/>
      <c r="C48" s="24"/>
      <c r="D48" s="24"/>
      <c r="E48" s="24"/>
      <c r="F48" s="25"/>
    </row>
    <row r="49" spans="1:7" ht="17.25" x14ac:dyDescent="0.25">
      <c r="A49" s="19" t="s">
        <v>224</v>
      </c>
      <c r="B49" s="153" t="e">
        <f>B44/Ratios!B47</f>
        <v>#DIV/0!</v>
      </c>
      <c r="C49" s="153" t="e">
        <f>C44/Ratios!C47</f>
        <v>#DIV/0!</v>
      </c>
      <c r="D49" s="153" t="e">
        <f>D44/Ratios!D47</f>
        <v>#DIV/0!</v>
      </c>
      <c r="E49" s="153" t="e">
        <f>E44/Ratios!E47</f>
        <v>#DIV/0!</v>
      </c>
      <c r="F49" s="153" t="e">
        <f>F44/Ratios!F47</f>
        <v>#DIV/0!</v>
      </c>
      <c r="G49" s="31" t="s">
        <v>226</v>
      </c>
    </row>
    <row r="50" spans="1:7" ht="17.25" x14ac:dyDescent="0.25">
      <c r="A50" s="19" t="s">
        <v>225</v>
      </c>
      <c r="B50" s="153" t="e">
        <f>+Ratios!B45/Ratios!B47</f>
        <v>#DIV/0!</v>
      </c>
      <c r="C50" s="153" t="e">
        <f>+Ratios!C45/Ratios!C47</f>
        <v>#DIV/0!</v>
      </c>
      <c r="D50" s="153" t="e">
        <f>+Ratios!D45/Ratios!D47</f>
        <v>#DIV/0!</v>
      </c>
      <c r="E50" s="153" t="e">
        <f>+Ratios!E45/Ratios!E47</f>
        <v>#DIV/0!</v>
      </c>
      <c r="F50" s="153" t="e">
        <f>+Ratios!F45/Ratios!F47</f>
        <v>#DIV/0!</v>
      </c>
      <c r="G50" s="31" t="s">
        <v>227</v>
      </c>
    </row>
    <row r="51" spans="1:7" x14ac:dyDescent="0.25">
      <c r="A51" s="23"/>
      <c r="B51" s="111"/>
      <c r="C51" s="111"/>
      <c r="D51" s="111"/>
      <c r="E51" s="111"/>
      <c r="F51" s="112"/>
    </row>
    <row r="52" spans="1:7" ht="17.25" x14ac:dyDescent="0.25">
      <c r="A52" s="27" t="s">
        <v>137</v>
      </c>
      <c r="B52" s="111"/>
      <c r="C52" s="111"/>
      <c r="D52" s="111"/>
      <c r="E52" s="111"/>
      <c r="F52" s="112"/>
    </row>
    <row r="53" spans="1:7" x14ac:dyDescent="0.25">
      <c r="A53" s="23"/>
      <c r="B53" s="111"/>
      <c r="C53" s="111"/>
      <c r="D53" s="111"/>
      <c r="E53" s="111"/>
      <c r="F53" s="112"/>
    </row>
    <row r="54" spans="1:7" ht="17.25" x14ac:dyDescent="0.25">
      <c r="A54" s="19" t="s">
        <v>138</v>
      </c>
      <c r="B54" s="110" t="e">
        <f>+('Pérdidas y Ganancias'!B8+'Pérdidas y Ganancias'!B9)/Ratios!B45</f>
        <v>#DIV/0!</v>
      </c>
      <c r="C54" s="110" t="e">
        <f>+('Pérdidas y Ganancias'!C8+'Pérdidas y Ganancias'!C9)/Ratios!C45</f>
        <v>#DIV/0!</v>
      </c>
      <c r="D54" s="110" t="e">
        <f>+('Pérdidas y Ganancias'!D8+'Pérdidas y Ganancias'!D9)/Ratios!D45</f>
        <v>#DIV/0!</v>
      </c>
      <c r="E54" s="110" t="e">
        <f>+('Pérdidas y Ganancias'!E8+'Pérdidas y Ganancias'!E9)/Ratios!E45</f>
        <v>#DIV/0!</v>
      </c>
      <c r="F54" s="110" t="e">
        <f>+('Pérdidas y Ganancias'!F8+'Pérdidas y Ganancias'!F9)/Ratios!F45</f>
        <v>#DIV/0!</v>
      </c>
    </row>
    <row r="55" spans="1:7" x14ac:dyDescent="0.25">
      <c r="A55" s="23"/>
      <c r="B55" s="110"/>
      <c r="C55" s="110"/>
      <c r="D55" s="110"/>
      <c r="E55" s="110"/>
      <c r="F55" s="113"/>
    </row>
    <row r="56" spans="1:7" ht="17.25" x14ac:dyDescent="0.25">
      <c r="A56" s="19" t="s">
        <v>139</v>
      </c>
      <c r="B56" s="110" t="e">
        <f>+'Pérdidas y Ganancias'!B15/Ratios!B45</f>
        <v>#DIV/0!</v>
      </c>
      <c r="C56" s="110" t="e">
        <f>+'Pérdidas y Ganancias'!C15/Ratios!C45</f>
        <v>#DIV/0!</v>
      </c>
      <c r="D56" s="110" t="e">
        <f>+'Pérdidas y Ganancias'!D15/Ratios!D45</f>
        <v>#DIV/0!</v>
      </c>
      <c r="E56" s="110" t="e">
        <f>+'Pérdidas y Ganancias'!E15/Ratios!E45</f>
        <v>#DIV/0!</v>
      </c>
      <c r="F56" s="110" t="e">
        <f>+'Pérdidas y Ganancias'!F15/Ratios!F45</f>
        <v>#DIV/0!</v>
      </c>
    </row>
    <row r="57" spans="1:7" ht="17.25" x14ac:dyDescent="0.25">
      <c r="A57" s="27" t="s">
        <v>140</v>
      </c>
      <c r="B57" s="111"/>
      <c r="C57" s="111"/>
      <c r="D57" s="111"/>
      <c r="E57" s="111"/>
      <c r="F57" s="112"/>
    </row>
    <row r="58" spans="1:7" ht="17.25" x14ac:dyDescent="0.25">
      <c r="A58" s="27" t="s">
        <v>141</v>
      </c>
      <c r="B58" s="111"/>
      <c r="C58" s="111"/>
      <c r="D58" s="111"/>
      <c r="E58" s="111"/>
      <c r="F58" s="112"/>
    </row>
    <row r="59" spans="1:7" ht="17.25" x14ac:dyDescent="0.25">
      <c r="A59" s="27" t="s">
        <v>142</v>
      </c>
      <c r="B59" s="111"/>
      <c r="C59" s="111"/>
      <c r="D59" s="111"/>
      <c r="E59" s="111"/>
      <c r="F59" s="112"/>
    </row>
    <row r="60" spans="1:7" ht="17.25" x14ac:dyDescent="0.25">
      <c r="A60" s="18"/>
      <c r="B60" s="111"/>
      <c r="C60" s="111"/>
      <c r="D60" s="111"/>
      <c r="E60" s="111"/>
      <c r="F60" s="112"/>
    </row>
    <row r="61" spans="1:7" ht="17.25" x14ac:dyDescent="0.25">
      <c r="A61" s="19" t="s">
        <v>250</v>
      </c>
      <c r="B61" s="110" t="e">
        <f>'Pérdidas y Ganancias'!B13/Balance!B31</f>
        <v>#DIV/0!</v>
      </c>
      <c r="C61" s="110" t="e">
        <f>'Pérdidas y Ganancias'!C13/Balance!C31</f>
        <v>#DIV/0!</v>
      </c>
      <c r="D61" s="110" t="e">
        <f>'Pérdidas y Ganancias'!D13/Balance!D31</f>
        <v>#DIV/0!</v>
      </c>
      <c r="E61" s="110" t="e">
        <f>'Pérdidas y Ganancias'!E13/Balance!E31</f>
        <v>#DIV/0!</v>
      </c>
      <c r="F61" s="114" t="e">
        <f>'Pérdidas y Ganancias'!F13/Balance!F31</f>
        <v>#DIV/0!</v>
      </c>
      <c r="G61" s="31" t="s">
        <v>168</v>
      </c>
    </row>
    <row r="62" spans="1:7" x14ac:dyDescent="0.25">
      <c r="A62" s="23"/>
      <c r="B62" s="110"/>
      <c r="C62" s="110"/>
      <c r="D62" s="110"/>
      <c r="E62" s="110"/>
      <c r="F62" s="112"/>
    </row>
    <row r="63" spans="1:7" ht="17.25" x14ac:dyDescent="0.25">
      <c r="A63" s="19" t="s">
        <v>251</v>
      </c>
      <c r="B63" s="110" t="e">
        <f>'Pérdidas y Ganancias'!B13/Balance!B6</f>
        <v>#DIV/0!</v>
      </c>
      <c r="C63" s="110" t="e">
        <f>'Pérdidas y Ganancias'!C13/Balance!C6</f>
        <v>#DIV/0!</v>
      </c>
      <c r="D63" s="110" t="e">
        <f>'Pérdidas y Ganancias'!D13/Balance!D6</f>
        <v>#DIV/0!</v>
      </c>
      <c r="E63" s="110" t="e">
        <f>'Pérdidas y Ganancias'!E13/Balance!E6</f>
        <v>#DIV/0!</v>
      </c>
      <c r="F63" s="114" t="e">
        <f>'Pérdidas y Ganancias'!F13/Balance!F6</f>
        <v>#DIV/0!</v>
      </c>
      <c r="G63" s="31" t="s">
        <v>169</v>
      </c>
    </row>
    <row r="64" spans="1:7" x14ac:dyDescent="0.25">
      <c r="A64" s="23"/>
      <c r="B64" s="110"/>
      <c r="C64" s="110"/>
      <c r="D64" s="110"/>
      <c r="E64" s="110"/>
      <c r="F64" s="112"/>
    </row>
    <row r="65" spans="1:9" x14ac:dyDescent="0.25">
      <c r="A65" s="23"/>
      <c r="B65" s="110"/>
      <c r="C65" s="110"/>
      <c r="D65" s="110"/>
      <c r="E65" s="110"/>
      <c r="F65" s="112"/>
    </row>
    <row r="66" spans="1:9" ht="23.25" customHeight="1" x14ac:dyDescent="0.25">
      <c r="A66" s="19" t="s">
        <v>252</v>
      </c>
      <c r="B66" s="110" t="e">
        <f>'Pérdidas y Ganancias'!B21/Balance!B31</f>
        <v>#DIV/0!</v>
      </c>
      <c r="C66" s="110" t="e">
        <f>'Pérdidas y Ganancias'!C21/Balance!C31</f>
        <v>#DIV/0!</v>
      </c>
      <c r="D66" s="110" t="e">
        <f>'Pérdidas y Ganancias'!D21/Balance!D31</f>
        <v>#DIV/0!</v>
      </c>
      <c r="E66" s="110" t="e">
        <f>'Pérdidas y Ganancias'!E21/Balance!E31</f>
        <v>#DIV/0!</v>
      </c>
      <c r="F66" s="114" t="e">
        <f>'Pérdidas y Ganancias'!F21/Balance!F31</f>
        <v>#DIV/0!</v>
      </c>
      <c r="G66" s="31" t="s">
        <v>170</v>
      </c>
    </row>
    <row r="67" spans="1:9" x14ac:dyDescent="0.25">
      <c r="A67" s="23"/>
      <c r="B67" s="111"/>
      <c r="C67" s="111"/>
      <c r="D67" s="111"/>
      <c r="E67" s="111"/>
      <c r="F67" s="112"/>
    </row>
    <row r="68" spans="1:9" ht="30" customHeight="1" x14ac:dyDescent="0.25">
      <c r="A68" s="19" t="s">
        <v>253</v>
      </c>
      <c r="B68" s="110" t="e">
        <f>'Pérdidas y Ganancias'!B21/Balance!B6</f>
        <v>#DIV/0!</v>
      </c>
      <c r="C68" s="110" t="e">
        <f>'Pérdidas y Ganancias'!C21/Balance!C6</f>
        <v>#DIV/0!</v>
      </c>
      <c r="D68" s="110" t="e">
        <f>'Pérdidas y Ganancias'!D21/Balance!D6</f>
        <v>#DIV/0!</v>
      </c>
      <c r="E68" s="110" t="e">
        <f>'Pérdidas y Ganancias'!E21/Balance!E6</f>
        <v>#DIV/0!</v>
      </c>
      <c r="F68" s="114" t="e">
        <f>'Pérdidas y Ganancias'!F21/Balance!F6</f>
        <v>#DIV/0!</v>
      </c>
      <c r="G68" s="31" t="s">
        <v>171</v>
      </c>
    </row>
    <row r="69" spans="1:9" x14ac:dyDescent="0.25">
      <c r="A69" s="23"/>
      <c r="B69" s="111"/>
      <c r="C69" s="111"/>
      <c r="D69" s="111"/>
      <c r="E69" s="111"/>
      <c r="F69" s="112"/>
    </row>
    <row r="70" spans="1:9" ht="17.25" x14ac:dyDescent="0.25">
      <c r="A70" s="27" t="s">
        <v>143</v>
      </c>
      <c r="B70" s="111"/>
      <c r="C70" s="111"/>
      <c r="D70" s="111"/>
      <c r="E70" s="111"/>
      <c r="F70" s="112"/>
    </row>
    <row r="71" spans="1:9" ht="17.25" x14ac:dyDescent="0.25">
      <c r="A71" s="19" t="s">
        <v>254</v>
      </c>
      <c r="B71" s="111" t="e">
        <f>+(Balance!B20+Balance!B23)/Balance!B6</f>
        <v>#DIV/0!</v>
      </c>
      <c r="C71" s="111" t="e">
        <f>+(Balance!C20+Balance!C23)/Balance!C6</f>
        <v>#DIV/0!</v>
      </c>
      <c r="D71" s="111" t="e">
        <f>+(Balance!D20+Balance!D23)/Balance!D6</f>
        <v>#DIV/0!</v>
      </c>
      <c r="E71" s="111" t="e">
        <f>+(Balance!E20+Balance!E23)/Balance!E6</f>
        <v>#DIV/0!</v>
      </c>
      <c r="F71" s="111" t="e">
        <f>+(Balance!F20+Balance!F23)/Balance!F6</f>
        <v>#DIV/0!</v>
      </c>
      <c r="G71" s="31" t="s">
        <v>172</v>
      </c>
    </row>
    <row r="72" spans="1:9" ht="17.25" x14ac:dyDescent="0.25">
      <c r="A72" s="27" t="s">
        <v>144</v>
      </c>
      <c r="B72" s="111"/>
      <c r="C72" s="111"/>
      <c r="D72" s="111"/>
      <c r="E72" s="111"/>
      <c r="F72" s="112"/>
    </row>
    <row r="73" spans="1:9" x14ac:dyDescent="0.25">
      <c r="A73" s="23"/>
      <c r="B73" s="111"/>
      <c r="C73" s="111"/>
      <c r="D73" s="111"/>
      <c r="E73" s="111"/>
      <c r="F73" s="112"/>
    </row>
    <row r="74" spans="1:9" ht="47.25" customHeight="1" x14ac:dyDescent="0.25">
      <c r="A74" s="18" t="s">
        <v>255</v>
      </c>
      <c r="B74" s="153">
        <f>+Balance!B43-Balance!B21</f>
        <v>0</v>
      </c>
      <c r="C74" s="153">
        <f>+Balance!C43-Balance!C21</f>
        <v>0</v>
      </c>
      <c r="D74" s="153">
        <f>+Balance!D43-Balance!D21</f>
        <v>0</v>
      </c>
      <c r="E74" s="153">
        <f>+Balance!E43-Balance!E21</f>
        <v>0</v>
      </c>
      <c r="F74" s="158">
        <f>+Balance!F43-Balance!F21</f>
        <v>0</v>
      </c>
      <c r="G74" s="197" t="s">
        <v>160</v>
      </c>
      <c r="H74" s="198"/>
      <c r="I74" s="198"/>
    </row>
    <row r="75" spans="1:9" ht="41.25" customHeight="1" x14ac:dyDescent="0.25">
      <c r="A75" s="26" t="s">
        <v>158</v>
      </c>
      <c r="B75" s="110" t="e">
        <f>+Balance!B43/Balance!B21</f>
        <v>#DIV/0!</v>
      </c>
      <c r="C75" s="110" t="e">
        <f>+Balance!C43/Balance!C21</f>
        <v>#DIV/0!</v>
      </c>
      <c r="D75" s="110" t="e">
        <f>+Balance!D43/Balance!D21</f>
        <v>#DIV/0!</v>
      </c>
      <c r="E75" s="110" t="e">
        <f>+Balance!E43/Balance!E21</f>
        <v>#DIV/0!</v>
      </c>
      <c r="F75" s="110" t="e">
        <f>+Balance!F43/Balance!F21</f>
        <v>#DIV/0!</v>
      </c>
      <c r="G75" s="199" t="s">
        <v>159</v>
      </c>
      <c r="H75" s="200"/>
      <c r="I75" s="200"/>
    </row>
    <row r="76" spans="1:9" ht="17.25" x14ac:dyDescent="0.25">
      <c r="A76" s="19" t="s">
        <v>145</v>
      </c>
      <c r="B76" s="110" t="e">
        <f>+B74/'Pérdidas y Ganancias'!B5</f>
        <v>#DIV/0!</v>
      </c>
      <c r="C76" s="110" t="e">
        <f>+C74/'Pérdidas y Ganancias'!C5</f>
        <v>#DIV/0!</v>
      </c>
      <c r="D76" s="110" t="e">
        <f>+D74/'Pérdidas y Ganancias'!D5</f>
        <v>#DIV/0!</v>
      </c>
      <c r="E76" s="110" t="e">
        <f>+E74/'Pérdidas y Ganancias'!E5</f>
        <v>#DIV/0!</v>
      </c>
      <c r="F76" s="110" t="e">
        <f>+F74/'Pérdidas y Ganancias'!F5</f>
        <v>#DIV/0!</v>
      </c>
    </row>
    <row r="77" spans="1:9" x14ac:dyDescent="0.25">
      <c r="A77" s="23"/>
      <c r="B77" s="110"/>
      <c r="C77" s="110"/>
      <c r="D77" s="110"/>
      <c r="E77" s="110"/>
      <c r="F77" s="113"/>
    </row>
  </sheetData>
  <mergeCells count="7">
    <mergeCell ref="B4:F4"/>
    <mergeCell ref="G74:I74"/>
    <mergeCell ref="G75:I75"/>
    <mergeCell ref="G17:G19"/>
    <mergeCell ref="G23:G27"/>
    <mergeCell ref="G4:G5"/>
    <mergeCell ref="G44:G4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2:H18"/>
  <sheetViews>
    <sheetView showGridLines="0" topLeftCell="A14" zoomScaleNormal="100" workbookViewId="0">
      <selection activeCell="C5" sqref="C5:C9"/>
    </sheetView>
  </sheetViews>
  <sheetFormatPr baseColWidth="10" defaultColWidth="9.140625" defaultRowHeight="15" x14ac:dyDescent="0.25"/>
  <cols>
    <col min="1" max="1" width="26.7109375" customWidth="1"/>
    <col min="2" max="2" width="29.85546875" customWidth="1"/>
    <col min="3" max="3" width="40.140625" customWidth="1"/>
  </cols>
  <sheetData>
    <row r="2" spans="1:8" ht="15.75" thickBot="1" x14ac:dyDescent="0.3"/>
    <row r="3" spans="1:8" ht="56.25" customHeight="1" x14ac:dyDescent="0.25">
      <c r="A3" s="202" t="s">
        <v>0</v>
      </c>
      <c r="B3" s="203"/>
      <c r="C3" s="204"/>
      <c r="E3" s="211" t="s">
        <v>173</v>
      </c>
      <c r="F3" s="212"/>
      <c r="G3" s="212"/>
      <c r="H3" s="213"/>
    </row>
    <row r="4" spans="1:8" ht="15.75" thickBot="1" x14ac:dyDescent="0.3">
      <c r="A4" s="35" t="s">
        <v>1</v>
      </c>
      <c r="B4" s="36" t="s">
        <v>2</v>
      </c>
      <c r="C4" s="37" t="s">
        <v>3</v>
      </c>
      <c r="E4" s="214"/>
      <c r="F4" s="215"/>
      <c r="G4" s="215"/>
      <c r="H4" s="216"/>
    </row>
    <row r="5" spans="1:8" ht="30" x14ac:dyDescent="0.25">
      <c r="A5" s="205" t="s">
        <v>4</v>
      </c>
      <c r="B5" s="38" t="s">
        <v>5</v>
      </c>
      <c r="C5" s="208"/>
    </row>
    <row r="6" spans="1:8" ht="30" x14ac:dyDescent="0.25">
      <c r="A6" s="206"/>
      <c r="B6" s="38" t="s">
        <v>6</v>
      </c>
      <c r="C6" s="209"/>
    </row>
    <row r="7" spans="1:8" ht="30" x14ac:dyDescent="0.25">
      <c r="A7" s="207"/>
      <c r="B7" s="38" t="s">
        <v>7</v>
      </c>
      <c r="C7" s="210"/>
    </row>
    <row r="8" spans="1:8" ht="45" x14ac:dyDescent="0.25">
      <c r="A8" s="35" t="s">
        <v>8</v>
      </c>
      <c r="B8" s="39" t="s">
        <v>9</v>
      </c>
      <c r="C8" s="2"/>
    </row>
    <row r="9" spans="1:8" ht="30" x14ac:dyDescent="0.25">
      <c r="A9" s="35" t="s">
        <v>10</v>
      </c>
      <c r="B9" s="39" t="s">
        <v>11</v>
      </c>
      <c r="C9" s="2"/>
    </row>
    <row r="10" spans="1:8" ht="60" x14ac:dyDescent="0.25">
      <c r="A10" s="35" t="s">
        <v>12</v>
      </c>
      <c r="B10" s="39" t="s">
        <v>13</v>
      </c>
      <c r="C10" s="2"/>
    </row>
    <row r="11" spans="1:8" ht="105" x14ac:dyDescent="0.25">
      <c r="A11" s="35" t="s">
        <v>14</v>
      </c>
      <c r="B11" s="39" t="s">
        <v>15</v>
      </c>
      <c r="C11" s="2"/>
    </row>
    <row r="12" spans="1:8" ht="75" x14ac:dyDescent="0.25">
      <c r="A12" s="35" t="s">
        <v>16</v>
      </c>
      <c r="B12" s="39" t="s">
        <v>17</v>
      </c>
      <c r="C12" s="2"/>
    </row>
    <row r="13" spans="1:8" ht="30" x14ac:dyDescent="0.25">
      <c r="A13" s="35" t="s">
        <v>18</v>
      </c>
      <c r="B13" s="39" t="s">
        <v>19</v>
      </c>
      <c r="C13" s="2"/>
    </row>
    <row r="14" spans="1:8" ht="30" x14ac:dyDescent="0.25">
      <c r="A14" s="35" t="s">
        <v>20</v>
      </c>
      <c r="B14" s="39" t="s">
        <v>21</v>
      </c>
      <c r="C14" s="2"/>
    </row>
    <row r="15" spans="1:8" ht="45" x14ac:dyDescent="0.25">
      <c r="A15" s="35" t="s">
        <v>22</v>
      </c>
      <c r="B15" s="39" t="s">
        <v>23</v>
      </c>
      <c r="C15" s="2"/>
    </row>
    <row r="16" spans="1:8" ht="60" x14ac:dyDescent="0.25">
      <c r="A16" s="35" t="s">
        <v>24</v>
      </c>
      <c r="B16" s="39" t="s">
        <v>25</v>
      </c>
      <c r="C16" s="2"/>
    </row>
    <row r="17" spans="1:3" ht="75" x14ac:dyDescent="0.25">
      <c r="A17" s="35" t="s">
        <v>26</v>
      </c>
      <c r="B17" s="39" t="s">
        <v>27</v>
      </c>
      <c r="C17" s="2"/>
    </row>
    <row r="18" spans="1:3" ht="60.75" thickBot="1" x14ac:dyDescent="0.3">
      <c r="A18" s="40" t="s">
        <v>28</v>
      </c>
      <c r="B18" s="41" t="s">
        <v>29</v>
      </c>
      <c r="C18" s="3"/>
    </row>
  </sheetData>
  <mergeCells count="4">
    <mergeCell ref="A3:C3"/>
    <mergeCell ref="A5:A7"/>
    <mergeCell ref="C5:C7"/>
    <mergeCell ref="E3:H4"/>
  </mergeCells>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F9F8-7627-43F6-8F42-A7C955D52384}">
  <sheetPr>
    <tabColor theme="4"/>
  </sheetPr>
  <dimension ref="A2:H19"/>
  <sheetViews>
    <sheetView topLeftCell="A5" workbookViewId="0">
      <selection activeCell="E3" sqref="E3:H4"/>
    </sheetView>
  </sheetViews>
  <sheetFormatPr baseColWidth="10" defaultRowHeight="15" x14ac:dyDescent="0.25"/>
  <cols>
    <col min="1" max="1" width="23.28515625" customWidth="1"/>
    <col min="2" max="2" width="33.42578125" customWidth="1"/>
    <col min="3" max="3" width="43.5703125" customWidth="1"/>
  </cols>
  <sheetData>
    <row r="2" spans="1:8" ht="15.75" thickBot="1" x14ac:dyDescent="0.3"/>
    <row r="3" spans="1:8" ht="19.5" customHeight="1" thickBot="1" x14ac:dyDescent="0.3">
      <c r="A3" s="217" t="s">
        <v>30</v>
      </c>
      <c r="B3" s="218"/>
      <c r="C3" s="219"/>
    </row>
    <row r="4" spans="1:8" ht="15.75" thickBot="1" x14ac:dyDescent="0.3">
      <c r="A4" s="42" t="s">
        <v>1</v>
      </c>
      <c r="B4" s="43" t="s">
        <v>2</v>
      </c>
      <c r="C4" s="43" t="s">
        <v>3</v>
      </c>
    </row>
    <row r="5" spans="1:8" ht="90.75" thickBot="1" x14ac:dyDescent="0.3">
      <c r="A5" s="42" t="s">
        <v>31</v>
      </c>
      <c r="B5" s="44" t="s">
        <v>32</v>
      </c>
      <c r="C5" s="1"/>
      <c r="E5" s="211" t="s">
        <v>173</v>
      </c>
      <c r="F5" s="212"/>
      <c r="G5" s="212"/>
      <c r="H5" s="213"/>
    </row>
    <row r="6" spans="1:8" ht="15.75" thickBot="1" x14ac:dyDescent="0.3">
      <c r="A6" s="223" t="s">
        <v>33</v>
      </c>
      <c r="B6" s="45" t="s">
        <v>34</v>
      </c>
      <c r="C6" s="225"/>
      <c r="E6" s="214"/>
      <c r="F6" s="215"/>
      <c r="G6" s="215"/>
      <c r="H6" s="216"/>
    </row>
    <row r="7" spans="1:8" ht="45" x14ac:dyDescent="0.25">
      <c r="A7" s="224"/>
      <c r="B7" s="45" t="s">
        <v>35</v>
      </c>
      <c r="C7" s="226"/>
    </row>
    <row r="8" spans="1:8" ht="45" x14ac:dyDescent="0.25">
      <c r="A8" s="224"/>
      <c r="B8" s="45" t="s">
        <v>36</v>
      </c>
      <c r="C8" s="226"/>
    </row>
    <row r="9" spans="1:8" ht="60" x14ac:dyDescent="0.25">
      <c r="A9" s="224"/>
      <c r="B9" s="45" t="s">
        <v>37</v>
      </c>
      <c r="C9" s="226"/>
    </row>
    <row r="10" spans="1:8" ht="15.75" thickBot="1" x14ac:dyDescent="0.3">
      <c r="A10" s="224"/>
      <c r="B10" s="45" t="s">
        <v>38</v>
      </c>
      <c r="C10" s="226"/>
    </row>
    <row r="11" spans="1:8" ht="45.75" thickBot="1" x14ac:dyDescent="0.3">
      <c r="A11" s="46" t="s">
        <v>39</v>
      </c>
      <c r="B11" s="47" t="s">
        <v>40</v>
      </c>
      <c r="C11" s="5"/>
    </row>
    <row r="12" spans="1:8" ht="45.75" thickBot="1" x14ac:dyDescent="0.3">
      <c r="A12" s="42" t="s">
        <v>41</v>
      </c>
      <c r="B12" s="44" t="s">
        <v>42</v>
      </c>
      <c r="C12" s="1"/>
    </row>
    <row r="13" spans="1:8" x14ac:dyDescent="0.25">
      <c r="A13" s="223" t="s">
        <v>43</v>
      </c>
      <c r="B13" s="48" t="s">
        <v>44</v>
      </c>
      <c r="C13" s="220"/>
    </row>
    <row r="14" spans="1:8" x14ac:dyDescent="0.25">
      <c r="A14" s="224"/>
      <c r="B14" s="48" t="s">
        <v>45</v>
      </c>
      <c r="C14" s="221"/>
    </row>
    <row r="15" spans="1:8" ht="15.75" thickBot="1" x14ac:dyDescent="0.3">
      <c r="A15" s="227"/>
      <c r="B15" s="49" t="s">
        <v>46</v>
      </c>
      <c r="C15" s="222"/>
    </row>
    <row r="16" spans="1:8" x14ac:dyDescent="0.25">
      <c r="A16" s="223" t="s">
        <v>47</v>
      </c>
      <c r="B16" s="48" t="s">
        <v>44</v>
      </c>
      <c r="C16" s="220"/>
    </row>
    <row r="17" spans="1:3" x14ac:dyDescent="0.25">
      <c r="A17" s="224"/>
      <c r="B17" s="48" t="s">
        <v>45</v>
      </c>
      <c r="C17" s="221"/>
    </row>
    <row r="18" spans="1:3" ht="15.75" thickBot="1" x14ac:dyDescent="0.3">
      <c r="A18" s="227"/>
      <c r="B18" s="49" t="s">
        <v>46</v>
      </c>
      <c r="C18" s="222"/>
    </row>
    <row r="19" spans="1:3" ht="45.75" thickBot="1" x14ac:dyDescent="0.3">
      <c r="A19" s="42" t="s">
        <v>48</v>
      </c>
      <c r="B19" s="50" t="s">
        <v>49</v>
      </c>
      <c r="C19" s="4"/>
    </row>
  </sheetData>
  <mergeCells count="8">
    <mergeCell ref="E5:H6"/>
    <mergeCell ref="A3:C3"/>
    <mergeCell ref="C13:C15"/>
    <mergeCell ref="C16:C18"/>
    <mergeCell ref="A6:A10"/>
    <mergeCell ref="C6:C10"/>
    <mergeCell ref="A13:A15"/>
    <mergeCell ref="A16:A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BB02B-0F75-49C2-A22F-414F071C398E}">
  <sheetPr>
    <tabColor theme="4"/>
  </sheetPr>
  <dimension ref="A2:I15"/>
  <sheetViews>
    <sheetView zoomScale="70" zoomScaleNormal="70" workbookViewId="0">
      <selection activeCell="A3" sqref="A3:C3"/>
    </sheetView>
  </sheetViews>
  <sheetFormatPr baseColWidth="10" defaultRowHeight="15" x14ac:dyDescent="0.25"/>
  <cols>
    <col min="1" max="1" width="31" customWidth="1"/>
    <col min="2" max="2" width="27" customWidth="1"/>
    <col min="3" max="3" width="49.7109375" customWidth="1"/>
  </cols>
  <sheetData>
    <row r="2" spans="1:9" ht="15.75" thickBot="1" x14ac:dyDescent="0.3"/>
    <row r="3" spans="1:9" ht="56.25" customHeight="1" thickBot="1" x14ac:dyDescent="0.3">
      <c r="A3" s="217" t="s">
        <v>50</v>
      </c>
      <c r="B3" s="218"/>
      <c r="C3" s="219"/>
    </row>
    <row r="4" spans="1:9" ht="15.75" thickBot="1" x14ac:dyDescent="0.3">
      <c r="A4" s="42" t="s">
        <v>1</v>
      </c>
      <c r="B4" s="43" t="s">
        <v>2</v>
      </c>
      <c r="C4" s="43" t="s">
        <v>51</v>
      </c>
    </row>
    <row r="5" spans="1:9" ht="15.75" thickBot="1" x14ac:dyDescent="0.3">
      <c r="A5" s="228" t="s">
        <v>52</v>
      </c>
      <c r="B5" s="229"/>
      <c r="C5" s="230"/>
    </row>
    <row r="6" spans="1:9" ht="140.25" customHeight="1" thickBot="1" x14ac:dyDescent="0.3">
      <c r="A6" s="42" t="s">
        <v>53</v>
      </c>
      <c r="B6" s="44" t="s">
        <v>54</v>
      </c>
      <c r="C6" s="1"/>
      <c r="F6" s="211" t="s">
        <v>173</v>
      </c>
      <c r="G6" s="212"/>
      <c r="H6" s="212"/>
      <c r="I6" s="213"/>
    </row>
    <row r="7" spans="1:9" ht="142.5" customHeight="1" thickBot="1" x14ac:dyDescent="0.3">
      <c r="A7" s="42" t="s">
        <v>55</v>
      </c>
      <c r="B7" s="44" t="s">
        <v>56</v>
      </c>
      <c r="C7" s="1"/>
      <c r="F7" s="214"/>
      <c r="G7" s="215"/>
      <c r="H7" s="215"/>
      <c r="I7" s="216"/>
    </row>
    <row r="8" spans="1:9" ht="153" customHeight="1" thickBot="1" x14ac:dyDescent="0.3">
      <c r="A8" s="42" t="s">
        <v>57</v>
      </c>
      <c r="B8" s="44" t="s">
        <v>58</v>
      </c>
      <c r="C8" s="1"/>
    </row>
    <row r="9" spans="1:9" ht="15.75" thickBot="1" x14ac:dyDescent="0.3">
      <c r="A9" s="228" t="s">
        <v>59</v>
      </c>
      <c r="B9" s="229"/>
      <c r="C9" s="230"/>
    </row>
    <row r="10" spans="1:9" ht="15.75" thickBot="1" x14ac:dyDescent="0.3">
      <c r="A10" s="42" t="s">
        <v>1</v>
      </c>
      <c r="B10" s="43" t="s">
        <v>2</v>
      </c>
      <c r="C10" s="43" t="s">
        <v>51</v>
      </c>
    </row>
    <row r="11" spans="1:9" ht="60.75" thickBot="1" x14ac:dyDescent="0.3">
      <c r="A11" s="42" t="s">
        <v>60</v>
      </c>
      <c r="B11" s="44" t="s">
        <v>61</v>
      </c>
      <c r="C11" s="1"/>
    </row>
    <row r="12" spans="1:9" ht="30.75" thickBot="1" x14ac:dyDescent="0.3">
      <c r="A12" s="42" t="s">
        <v>62</v>
      </c>
      <c r="B12" s="44" t="s">
        <v>63</v>
      </c>
      <c r="C12" s="1"/>
    </row>
    <row r="13" spans="1:9" ht="106.5" customHeight="1" thickBot="1" x14ac:dyDescent="0.3">
      <c r="A13" s="42" t="s">
        <v>64</v>
      </c>
      <c r="B13" s="44" t="s">
        <v>65</v>
      </c>
      <c r="C13" s="1"/>
    </row>
    <row r="14" spans="1:9" ht="90.75" customHeight="1" thickBot="1" x14ac:dyDescent="0.3">
      <c r="A14" s="42" t="s">
        <v>66</v>
      </c>
      <c r="B14" s="44" t="s">
        <v>67</v>
      </c>
      <c r="C14" s="1"/>
    </row>
    <row r="15" spans="1:9" ht="87.75" customHeight="1" thickBot="1" x14ac:dyDescent="0.3">
      <c r="A15" s="42" t="s">
        <v>57</v>
      </c>
      <c r="B15" s="44" t="s">
        <v>68</v>
      </c>
      <c r="C15" s="1"/>
    </row>
  </sheetData>
  <mergeCells count="4">
    <mergeCell ref="A3:C3"/>
    <mergeCell ref="A5:C5"/>
    <mergeCell ref="A9:C9"/>
    <mergeCell ref="F6:I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24978-659E-4437-9A83-9E7CA456E286}">
  <sheetPr>
    <tabColor theme="4"/>
  </sheetPr>
  <dimension ref="A2:I9"/>
  <sheetViews>
    <sheetView topLeftCell="A2" zoomScale="112" zoomScaleNormal="112" workbookViewId="0">
      <selection activeCell="E4" sqref="E4"/>
    </sheetView>
  </sheetViews>
  <sheetFormatPr baseColWidth="10" defaultRowHeight="15" x14ac:dyDescent="0.25"/>
  <cols>
    <col min="1" max="1" width="29.5703125" customWidth="1"/>
    <col min="2" max="2" width="37.140625" customWidth="1"/>
    <col min="3" max="3" width="31.5703125" customWidth="1"/>
  </cols>
  <sheetData>
    <row r="2" spans="1:9" ht="15.75" thickBot="1" x14ac:dyDescent="0.3"/>
    <row r="3" spans="1:9" ht="37.5" customHeight="1" thickBot="1" x14ac:dyDescent="0.3">
      <c r="A3" s="217" t="s">
        <v>69</v>
      </c>
      <c r="B3" s="218"/>
      <c r="C3" s="219"/>
    </row>
    <row r="4" spans="1:9" ht="15.75" thickBot="1" x14ac:dyDescent="0.3">
      <c r="A4" s="42" t="s">
        <v>1</v>
      </c>
      <c r="B4" s="43" t="s">
        <v>2</v>
      </c>
      <c r="C4" s="43" t="s">
        <v>51</v>
      </c>
    </row>
    <row r="5" spans="1:9" ht="58.5" customHeight="1" thickBot="1" x14ac:dyDescent="0.3">
      <c r="A5" s="42" t="s">
        <v>70</v>
      </c>
      <c r="B5" s="44" t="s">
        <v>71</v>
      </c>
      <c r="C5" s="1"/>
      <c r="F5" s="211" t="s">
        <v>173</v>
      </c>
      <c r="G5" s="212"/>
      <c r="H5" s="212"/>
      <c r="I5" s="213"/>
    </row>
    <row r="6" spans="1:9" ht="58.5" customHeight="1" thickBot="1" x14ac:dyDescent="0.3">
      <c r="A6" s="42" t="s">
        <v>72</v>
      </c>
      <c r="B6" s="44" t="s">
        <v>73</v>
      </c>
      <c r="C6" s="1"/>
      <c r="F6" s="214"/>
      <c r="G6" s="215"/>
      <c r="H6" s="215"/>
      <c r="I6" s="216"/>
    </row>
    <row r="7" spans="1:9" ht="58.5" customHeight="1" thickBot="1" x14ac:dyDescent="0.3">
      <c r="A7" s="42" t="s">
        <v>74</v>
      </c>
      <c r="B7" s="44" t="s">
        <v>75</v>
      </c>
      <c r="C7" s="220"/>
    </row>
    <row r="8" spans="1:9" ht="58.5" customHeight="1" thickBot="1" x14ac:dyDescent="0.3">
      <c r="A8" s="42" t="s">
        <v>76</v>
      </c>
      <c r="B8" s="44" t="s">
        <v>77</v>
      </c>
      <c r="C8" s="222"/>
    </row>
    <row r="9" spans="1:9" ht="58.5" customHeight="1" thickBot="1" x14ac:dyDescent="0.3">
      <c r="A9" s="42" t="s">
        <v>78</v>
      </c>
      <c r="B9" s="44" t="s">
        <v>79</v>
      </c>
      <c r="C9" s="1"/>
    </row>
  </sheetData>
  <mergeCells count="3">
    <mergeCell ref="A3:C3"/>
    <mergeCell ref="C7:C8"/>
    <mergeCell ref="F5:I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9EF93-84FF-403F-A672-2D1089886CC6}">
  <sheetPr>
    <tabColor rgb="FFFF0000"/>
  </sheetPr>
  <dimension ref="A2:L34"/>
  <sheetViews>
    <sheetView tabSelected="1" topLeftCell="A19" workbookViewId="0">
      <selection activeCell="B29" sqref="B29:F33"/>
    </sheetView>
  </sheetViews>
  <sheetFormatPr baseColWidth="10" defaultRowHeight="15" x14ac:dyDescent="0.25"/>
  <cols>
    <col min="1" max="1" width="30.5703125" customWidth="1"/>
    <col min="2" max="6" width="14.5703125" customWidth="1"/>
    <col min="8" max="8" width="30.140625" customWidth="1"/>
  </cols>
  <sheetData>
    <row r="2" spans="1:12" ht="18.75" x14ac:dyDescent="0.3">
      <c r="A2" s="6" t="s">
        <v>208</v>
      </c>
    </row>
    <row r="3" spans="1:12" ht="15.75" thickBot="1" x14ac:dyDescent="0.3"/>
    <row r="4" spans="1:12" ht="16.5" thickBot="1" x14ac:dyDescent="0.3">
      <c r="A4" s="16" t="s">
        <v>207</v>
      </c>
      <c r="B4" s="57">
        <f>+INTRODUCCIÓN!J6</f>
        <v>2016</v>
      </c>
      <c r="C4" s="57">
        <f>+INTRODUCCIÓN!K6</f>
        <v>2017</v>
      </c>
      <c r="D4" s="57">
        <f>+INTRODUCCIÓN!L6</f>
        <v>2018</v>
      </c>
      <c r="E4" s="57">
        <f>+INTRODUCCIÓN!M6</f>
        <v>2019</v>
      </c>
      <c r="F4" s="57">
        <f>+INTRODUCCIÓN!N6</f>
        <v>2020</v>
      </c>
      <c r="H4" s="95" t="s">
        <v>213</v>
      </c>
      <c r="I4" s="57">
        <f t="shared" ref="I4:L4" si="0">+C4</f>
        <v>2017</v>
      </c>
      <c r="J4" s="57">
        <f t="shared" si="0"/>
        <v>2018</v>
      </c>
      <c r="K4" s="57">
        <f t="shared" si="0"/>
        <v>2019</v>
      </c>
      <c r="L4" s="57">
        <f t="shared" si="0"/>
        <v>2020</v>
      </c>
    </row>
    <row r="5" spans="1:12" ht="19.5" thickBot="1" x14ac:dyDescent="0.3">
      <c r="A5" s="69" t="s">
        <v>198</v>
      </c>
      <c r="B5" s="154"/>
      <c r="C5" s="154"/>
      <c r="D5" s="154"/>
      <c r="E5" s="154"/>
      <c r="F5" s="155"/>
      <c r="H5" s="69" t="s">
        <v>198</v>
      </c>
      <c r="I5" s="93" t="e">
        <f>+C5/B5-1</f>
        <v>#DIV/0!</v>
      </c>
      <c r="J5" s="93" t="e">
        <f t="shared" ref="J5:L5" si="1">+D5/C5-1</f>
        <v>#DIV/0!</v>
      </c>
      <c r="K5" s="93" t="e">
        <f t="shared" si="1"/>
        <v>#DIV/0!</v>
      </c>
      <c r="L5" s="93" t="e">
        <f t="shared" si="1"/>
        <v>#DIV/0!</v>
      </c>
    </row>
    <row r="6" spans="1:12" ht="19.5" thickBot="1" x14ac:dyDescent="0.3">
      <c r="A6" s="69" t="s">
        <v>206</v>
      </c>
      <c r="B6" s="96"/>
      <c r="C6" s="96"/>
      <c r="D6" s="96"/>
      <c r="E6" s="96"/>
      <c r="F6" s="65"/>
      <c r="H6" s="69" t="s">
        <v>206</v>
      </c>
      <c r="I6" s="93" t="e">
        <f t="shared" ref="I6:I15" si="2">+C6/B6-1</f>
        <v>#DIV/0!</v>
      </c>
      <c r="J6" s="93" t="e">
        <f t="shared" ref="J6:J15" si="3">+D6/C6-1</f>
        <v>#DIV/0!</v>
      </c>
      <c r="K6" s="93" t="e">
        <f t="shared" ref="K6:K15" si="4">+E6/D6-1</f>
        <v>#DIV/0!</v>
      </c>
      <c r="L6" s="93" t="e">
        <f t="shared" ref="L6:L15" si="5">+F6/E6-1</f>
        <v>#DIV/0!</v>
      </c>
    </row>
    <row r="7" spans="1:12" ht="19.5" thickBot="1" x14ac:dyDescent="0.3">
      <c r="A7" s="69" t="s">
        <v>228</v>
      </c>
      <c r="B7" s="96"/>
      <c r="C7" s="96"/>
      <c r="D7" s="96"/>
      <c r="E7" s="96"/>
      <c r="F7" s="96"/>
      <c r="H7" s="69" t="s">
        <v>205</v>
      </c>
      <c r="I7" s="93" t="e">
        <f t="shared" si="2"/>
        <v>#DIV/0!</v>
      </c>
      <c r="J7" s="93" t="e">
        <f t="shared" si="3"/>
        <v>#DIV/0!</v>
      </c>
      <c r="K7" s="93" t="e">
        <f t="shared" si="4"/>
        <v>#DIV/0!</v>
      </c>
      <c r="L7" s="93" t="e">
        <f t="shared" si="5"/>
        <v>#DIV/0!</v>
      </c>
    </row>
    <row r="8" spans="1:12" ht="15.75" thickBot="1" x14ac:dyDescent="0.3">
      <c r="A8" s="53" t="s">
        <v>146</v>
      </c>
      <c r="B8" s="96"/>
      <c r="C8" s="96"/>
      <c r="D8" s="96"/>
      <c r="E8" s="96"/>
      <c r="F8" s="96"/>
      <c r="H8" s="53" t="s">
        <v>146</v>
      </c>
      <c r="I8" s="93" t="e">
        <f t="shared" si="2"/>
        <v>#DIV/0!</v>
      </c>
      <c r="J8" s="93" t="e">
        <f t="shared" si="3"/>
        <v>#DIV/0!</v>
      </c>
      <c r="K8" s="93" t="e">
        <f t="shared" si="4"/>
        <v>#DIV/0!</v>
      </c>
      <c r="L8" s="93" t="e">
        <f t="shared" si="5"/>
        <v>#DIV/0!</v>
      </c>
    </row>
    <row r="9" spans="1:12" ht="15.75" thickBot="1" x14ac:dyDescent="0.3">
      <c r="A9" s="53" t="s">
        <v>147</v>
      </c>
      <c r="B9" s="96"/>
      <c r="C9" s="96"/>
      <c r="D9" s="96"/>
      <c r="E9" s="96"/>
      <c r="F9" s="65"/>
      <c r="H9" s="53" t="s">
        <v>147</v>
      </c>
      <c r="I9" s="93" t="e">
        <f t="shared" si="2"/>
        <v>#DIV/0!</v>
      </c>
      <c r="J9" s="93" t="e">
        <f t="shared" si="3"/>
        <v>#DIV/0!</v>
      </c>
      <c r="K9" s="93" t="e">
        <f t="shared" si="4"/>
        <v>#DIV/0!</v>
      </c>
      <c r="L9" s="93" t="e">
        <f t="shared" si="5"/>
        <v>#DIV/0!</v>
      </c>
    </row>
    <row r="10" spans="1:12" ht="15.75" thickBot="1" x14ac:dyDescent="0.3">
      <c r="A10" s="53" t="s">
        <v>148</v>
      </c>
      <c r="B10" s="96"/>
      <c r="C10" s="96"/>
      <c r="D10" s="96"/>
      <c r="E10" s="96"/>
      <c r="F10" s="96"/>
      <c r="H10" s="53" t="s">
        <v>148</v>
      </c>
      <c r="I10" s="93" t="e">
        <f t="shared" si="2"/>
        <v>#DIV/0!</v>
      </c>
      <c r="J10" s="93" t="e">
        <f t="shared" si="3"/>
        <v>#DIV/0!</v>
      </c>
      <c r="K10" s="93" t="e">
        <f t="shared" si="4"/>
        <v>#DIV/0!</v>
      </c>
      <c r="L10" s="93" t="e">
        <f t="shared" si="5"/>
        <v>#DIV/0!</v>
      </c>
    </row>
    <row r="11" spans="1:12" ht="15.75" thickBot="1" x14ac:dyDescent="0.3">
      <c r="A11" s="53" t="s">
        <v>149</v>
      </c>
      <c r="B11" s="96"/>
      <c r="C11" s="96"/>
      <c r="D11" s="96"/>
      <c r="E11" s="96"/>
      <c r="F11" s="96"/>
      <c r="H11" s="53" t="s">
        <v>149</v>
      </c>
      <c r="I11" s="93" t="e">
        <f t="shared" si="2"/>
        <v>#DIV/0!</v>
      </c>
      <c r="J11" s="93" t="e">
        <f t="shared" si="3"/>
        <v>#DIV/0!</v>
      </c>
      <c r="K11" s="93" t="e">
        <f t="shared" si="4"/>
        <v>#DIV/0!</v>
      </c>
      <c r="L11" s="93" t="e">
        <f t="shared" si="5"/>
        <v>#DIV/0!</v>
      </c>
    </row>
    <row r="12" spans="1:12" ht="15.75" thickBot="1" x14ac:dyDescent="0.3">
      <c r="A12" s="53" t="s">
        <v>150</v>
      </c>
      <c r="B12" s="96"/>
      <c r="C12" s="96"/>
      <c r="D12" s="96"/>
      <c r="E12" s="96"/>
      <c r="F12" s="65"/>
      <c r="H12" s="53" t="s">
        <v>150</v>
      </c>
      <c r="I12" s="93" t="e">
        <f t="shared" si="2"/>
        <v>#DIV/0!</v>
      </c>
      <c r="J12" s="93" t="e">
        <f t="shared" si="3"/>
        <v>#DIV/0!</v>
      </c>
      <c r="K12" s="93" t="e">
        <f t="shared" si="4"/>
        <v>#DIV/0!</v>
      </c>
      <c r="L12" s="93" t="e">
        <f t="shared" si="5"/>
        <v>#DIV/0!</v>
      </c>
    </row>
    <row r="13" spans="1:12" ht="15.75" thickBot="1" x14ac:dyDescent="0.3">
      <c r="A13" s="53" t="s">
        <v>151</v>
      </c>
      <c r="B13" s="96"/>
      <c r="C13" s="96"/>
      <c r="D13" s="96"/>
      <c r="E13" s="96"/>
      <c r="F13" s="65"/>
      <c r="H13" s="53" t="s">
        <v>151</v>
      </c>
      <c r="I13" s="93" t="e">
        <f t="shared" si="2"/>
        <v>#DIV/0!</v>
      </c>
      <c r="J13" s="93" t="e">
        <f t="shared" si="3"/>
        <v>#DIV/0!</v>
      </c>
      <c r="K13" s="93" t="e">
        <f t="shared" si="4"/>
        <v>#DIV/0!</v>
      </c>
      <c r="L13" s="93" t="e">
        <f t="shared" si="5"/>
        <v>#DIV/0!</v>
      </c>
    </row>
    <row r="14" spans="1:12" ht="15.75" thickBot="1" x14ac:dyDescent="0.3">
      <c r="A14" s="53" t="s">
        <v>152</v>
      </c>
      <c r="B14" s="96"/>
      <c r="C14" s="96"/>
      <c r="D14" s="96"/>
      <c r="E14" s="96"/>
      <c r="F14" s="96"/>
      <c r="H14" s="53" t="s">
        <v>152</v>
      </c>
      <c r="I14" s="93" t="e">
        <f t="shared" si="2"/>
        <v>#DIV/0!</v>
      </c>
      <c r="J14" s="93" t="e">
        <f t="shared" si="3"/>
        <v>#DIV/0!</v>
      </c>
      <c r="K14" s="93" t="e">
        <f t="shared" si="4"/>
        <v>#DIV/0!</v>
      </c>
      <c r="L14" s="93" t="e">
        <f t="shared" si="5"/>
        <v>#DIV/0!</v>
      </c>
    </row>
    <row r="15" spans="1:12" ht="15.75" thickBot="1" x14ac:dyDescent="0.3">
      <c r="A15" s="53" t="s">
        <v>212</v>
      </c>
      <c r="B15" s="96"/>
      <c r="C15" s="96"/>
      <c r="D15" s="96"/>
      <c r="E15" s="96"/>
      <c r="F15" s="96"/>
      <c r="H15" s="53" t="s">
        <v>212</v>
      </c>
      <c r="I15" s="93" t="e">
        <f t="shared" si="2"/>
        <v>#DIV/0!</v>
      </c>
      <c r="J15" s="93" t="e">
        <f t="shared" si="3"/>
        <v>#DIV/0!</v>
      </c>
      <c r="K15" s="93" t="e">
        <f t="shared" si="4"/>
        <v>#DIV/0!</v>
      </c>
      <c r="L15" s="93" t="e">
        <f t="shared" si="5"/>
        <v>#DIV/0!</v>
      </c>
    </row>
    <row r="16" spans="1:12" s="55" customFormat="1" ht="15.75" thickBot="1" x14ac:dyDescent="0.3">
      <c r="A16" s="54"/>
      <c r="B16" s="58"/>
      <c r="C16" s="58"/>
      <c r="D16" s="58"/>
      <c r="E16" s="59"/>
    </row>
    <row r="17" spans="1:12" ht="16.5" thickBot="1" x14ac:dyDescent="0.3">
      <c r="A17" s="95" t="s">
        <v>216</v>
      </c>
      <c r="B17" s="57">
        <f>+B4</f>
        <v>2016</v>
      </c>
      <c r="C17" s="57">
        <f t="shared" ref="C17:F17" si="6">+C4</f>
        <v>2017</v>
      </c>
      <c r="D17" s="57">
        <f t="shared" si="6"/>
        <v>2018</v>
      </c>
      <c r="E17" s="57">
        <f t="shared" si="6"/>
        <v>2019</v>
      </c>
      <c r="F17" s="57">
        <f t="shared" si="6"/>
        <v>2020</v>
      </c>
    </row>
    <row r="18" spans="1:12" ht="15.75" thickBot="1" x14ac:dyDescent="0.3">
      <c r="A18" s="53" t="s">
        <v>205</v>
      </c>
      <c r="B18" s="74" t="e">
        <f>+B7/B$5</f>
        <v>#DIV/0!</v>
      </c>
      <c r="C18" s="74" t="e">
        <f t="shared" ref="C18:F18" si="7">+C7/C$5</f>
        <v>#DIV/0!</v>
      </c>
      <c r="D18" s="74" t="e">
        <f t="shared" si="7"/>
        <v>#DIV/0!</v>
      </c>
      <c r="E18" s="74" t="e">
        <f t="shared" si="7"/>
        <v>#DIV/0!</v>
      </c>
      <c r="F18" s="74" t="e">
        <f t="shared" si="7"/>
        <v>#DIV/0!</v>
      </c>
    </row>
    <row r="19" spans="1:12" ht="15.75" thickBot="1" x14ac:dyDescent="0.3">
      <c r="A19" s="53" t="s">
        <v>146</v>
      </c>
      <c r="B19" s="74" t="e">
        <f>+B8/B$5</f>
        <v>#DIV/0!</v>
      </c>
      <c r="C19" s="74" t="e">
        <f t="shared" ref="C19:F19" si="8">+C8/C$5</f>
        <v>#DIV/0!</v>
      </c>
      <c r="D19" s="74" t="e">
        <f t="shared" si="8"/>
        <v>#DIV/0!</v>
      </c>
      <c r="E19" s="74" t="e">
        <f t="shared" si="8"/>
        <v>#DIV/0!</v>
      </c>
      <c r="F19" s="74" t="e">
        <f t="shared" si="8"/>
        <v>#DIV/0!</v>
      </c>
    </row>
    <row r="20" spans="1:12" ht="15.75" thickBot="1" x14ac:dyDescent="0.3">
      <c r="A20" s="53" t="s">
        <v>147</v>
      </c>
      <c r="B20" s="74" t="e">
        <f t="shared" ref="B20:F20" si="9">+B9/B$5</f>
        <v>#DIV/0!</v>
      </c>
      <c r="C20" s="74" t="e">
        <f t="shared" si="9"/>
        <v>#DIV/0!</v>
      </c>
      <c r="D20" s="74" t="e">
        <f t="shared" si="9"/>
        <v>#DIV/0!</v>
      </c>
      <c r="E20" s="74" t="e">
        <f t="shared" si="9"/>
        <v>#DIV/0!</v>
      </c>
      <c r="F20" s="74" t="e">
        <f t="shared" si="9"/>
        <v>#DIV/0!</v>
      </c>
    </row>
    <row r="21" spans="1:12" ht="15.75" thickBot="1" x14ac:dyDescent="0.3">
      <c r="A21" s="53" t="s">
        <v>148</v>
      </c>
      <c r="B21" s="74" t="e">
        <f t="shared" ref="B21:F21" si="10">+B10/B$5</f>
        <v>#DIV/0!</v>
      </c>
      <c r="C21" s="74" t="e">
        <f t="shared" si="10"/>
        <v>#DIV/0!</v>
      </c>
      <c r="D21" s="74" t="e">
        <f t="shared" si="10"/>
        <v>#DIV/0!</v>
      </c>
      <c r="E21" s="74" t="e">
        <f t="shared" si="10"/>
        <v>#DIV/0!</v>
      </c>
      <c r="F21" s="74" t="e">
        <f t="shared" si="10"/>
        <v>#DIV/0!</v>
      </c>
    </row>
    <row r="22" spans="1:12" ht="15.75" thickBot="1" x14ac:dyDescent="0.3">
      <c r="A22" s="53" t="s">
        <v>149</v>
      </c>
      <c r="B22" s="74" t="e">
        <f t="shared" ref="B22:F22" si="11">+B11/B$5</f>
        <v>#DIV/0!</v>
      </c>
      <c r="C22" s="74" t="e">
        <f t="shared" si="11"/>
        <v>#DIV/0!</v>
      </c>
      <c r="D22" s="74" t="e">
        <f t="shared" si="11"/>
        <v>#DIV/0!</v>
      </c>
      <c r="E22" s="74" t="e">
        <f t="shared" si="11"/>
        <v>#DIV/0!</v>
      </c>
      <c r="F22" s="74" t="e">
        <f t="shared" si="11"/>
        <v>#DIV/0!</v>
      </c>
    </row>
    <row r="23" spans="1:12" ht="15.75" thickBot="1" x14ac:dyDescent="0.3">
      <c r="A23" s="53" t="s">
        <v>150</v>
      </c>
      <c r="B23" s="74" t="e">
        <f t="shared" ref="B23:F23" si="12">+B12/B$5</f>
        <v>#DIV/0!</v>
      </c>
      <c r="C23" s="74" t="e">
        <f t="shared" si="12"/>
        <v>#DIV/0!</v>
      </c>
      <c r="D23" s="74" t="e">
        <f t="shared" si="12"/>
        <v>#DIV/0!</v>
      </c>
      <c r="E23" s="74" t="e">
        <f t="shared" si="12"/>
        <v>#DIV/0!</v>
      </c>
      <c r="F23" s="74" t="e">
        <f t="shared" si="12"/>
        <v>#DIV/0!</v>
      </c>
    </row>
    <row r="24" spans="1:12" ht="15.75" thickBot="1" x14ac:dyDescent="0.3">
      <c r="A24" s="53" t="s">
        <v>151</v>
      </c>
      <c r="B24" s="74" t="e">
        <f t="shared" ref="B24:F24" si="13">+B13/B$5</f>
        <v>#DIV/0!</v>
      </c>
      <c r="C24" s="74" t="e">
        <f t="shared" si="13"/>
        <v>#DIV/0!</v>
      </c>
      <c r="D24" s="74" t="e">
        <f t="shared" si="13"/>
        <v>#DIV/0!</v>
      </c>
      <c r="E24" s="74" t="e">
        <f t="shared" si="13"/>
        <v>#DIV/0!</v>
      </c>
      <c r="F24" s="74" t="e">
        <f t="shared" si="13"/>
        <v>#DIV/0!</v>
      </c>
    </row>
    <row r="25" spans="1:12" x14ac:dyDescent="0.25">
      <c r="A25" s="70" t="s">
        <v>152</v>
      </c>
      <c r="B25" s="75" t="e">
        <f t="shared" ref="B25:F26" si="14">+B14/B$5</f>
        <v>#DIV/0!</v>
      </c>
      <c r="C25" s="75" t="e">
        <f t="shared" si="14"/>
        <v>#DIV/0!</v>
      </c>
      <c r="D25" s="75" t="e">
        <f t="shared" si="14"/>
        <v>#DIV/0!</v>
      </c>
      <c r="E25" s="75" t="e">
        <f t="shared" si="14"/>
        <v>#DIV/0!</v>
      </c>
      <c r="F25" s="75" t="e">
        <f t="shared" si="14"/>
        <v>#DIV/0!</v>
      </c>
    </row>
    <row r="26" spans="1:12" ht="15.75" thickBot="1" x14ac:dyDescent="0.3">
      <c r="A26" s="53" t="s">
        <v>212</v>
      </c>
      <c r="B26" s="75" t="e">
        <f t="shared" si="14"/>
        <v>#DIV/0!</v>
      </c>
      <c r="C26" s="75" t="e">
        <f t="shared" si="14"/>
        <v>#DIV/0!</v>
      </c>
      <c r="D26" s="75" t="e">
        <f t="shared" si="14"/>
        <v>#DIV/0!</v>
      </c>
      <c r="E26" s="75" t="e">
        <f t="shared" si="14"/>
        <v>#DIV/0!</v>
      </c>
      <c r="F26" s="75" t="e">
        <f t="shared" si="14"/>
        <v>#DIV/0!</v>
      </c>
    </row>
    <row r="27" spans="1:12" s="73" customFormat="1" ht="15.75" thickBot="1" x14ac:dyDescent="0.3">
      <c r="A27" s="72"/>
      <c r="B27" s="58"/>
      <c r="C27" s="58"/>
      <c r="D27" s="58"/>
      <c r="E27" s="58"/>
      <c r="F27" s="58"/>
      <c r="H27" s="231" t="s">
        <v>211</v>
      </c>
      <c r="I27" s="232"/>
      <c r="J27" s="232"/>
      <c r="K27" s="232"/>
      <c r="L27" s="233"/>
    </row>
    <row r="28" spans="1:12" ht="15.75" thickBot="1" x14ac:dyDescent="0.3">
      <c r="A28" s="53" t="s">
        <v>214</v>
      </c>
      <c r="B28" s="71">
        <f>+B17</f>
        <v>2016</v>
      </c>
      <c r="C28" s="71">
        <f t="shared" ref="C28:F28" si="15">+C17</f>
        <v>2017</v>
      </c>
      <c r="D28" s="71">
        <f t="shared" si="15"/>
        <v>2018</v>
      </c>
      <c r="E28" s="71">
        <f t="shared" si="15"/>
        <v>2019</v>
      </c>
      <c r="F28" s="71">
        <f t="shared" si="15"/>
        <v>2020</v>
      </c>
      <c r="H28" s="53" t="s">
        <v>215</v>
      </c>
      <c r="I28" s="71">
        <f>+C28</f>
        <v>2017</v>
      </c>
      <c r="J28" s="71">
        <f>+D28</f>
        <v>2018</v>
      </c>
      <c r="K28" s="71">
        <f>+E28</f>
        <v>2019</v>
      </c>
      <c r="L28" s="71">
        <f>+F28</f>
        <v>2020</v>
      </c>
    </row>
    <row r="29" spans="1:12" ht="15.75" thickBot="1" x14ac:dyDescent="0.3">
      <c r="A29" s="56" t="s">
        <v>153</v>
      </c>
      <c r="B29" s="97"/>
      <c r="C29" s="97"/>
      <c r="D29" s="97"/>
      <c r="E29" s="98"/>
      <c r="F29" s="98"/>
      <c r="H29" s="56" t="s">
        <v>153</v>
      </c>
      <c r="I29" s="94" t="e">
        <f t="shared" ref="I29:L33" si="16">+C29/B29-1</f>
        <v>#DIV/0!</v>
      </c>
      <c r="J29" s="94" t="e">
        <f t="shared" si="16"/>
        <v>#DIV/0!</v>
      </c>
      <c r="K29" s="94" t="e">
        <f t="shared" si="16"/>
        <v>#DIV/0!</v>
      </c>
      <c r="L29" s="94" t="e">
        <f t="shared" si="16"/>
        <v>#DIV/0!</v>
      </c>
    </row>
    <row r="30" spans="1:12" ht="15.75" thickBot="1" x14ac:dyDescent="0.3">
      <c r="A30" s="56" t="s">
        <v>154</v>
      </c>
      <c r="B30" s="97"/>
      <c r="C30" s="97"/>
      <c r="D30" s="97"/>
      <c r="E30" s="98"/>
      <c r="F30" s="98"/>
      <c r="H30" s="56" t="s">
        <v>154</v>
      </c>
      <c r="I30" s="94" t="e">
        <f t="shared" si="16"/>
        <v>#DIV/0!</v>
      </c>
      <c r="J30" s="94" t="e">
        <f t="shared" si="16"/>
        <v>#DIV/0!</v>
      </c>
      <c r="K30" s="94" t="e">
        <f t="shared" si="16"/>
        <v>#DIV/0!</v>
      </c>
      <c r="L30" s="94" t="e">
        <f t="shared" si="16"/>
        <v>#DIV/0!</v>
      </c>
    </row>
    <row r="31" spans="1:12" ht="15.75" thickBot="1" x14ac:dyDescent="0.3">
      <c r="A31" s="56" t="s">
        <v>195</v>
      </c>
      <c r="B31" s="98"/>
      <c r="C31" s="98"/>
      <c r="D31" s="98"/>
      <c r="E31" s="98"/>
      <c r="F31" s="98"/>
      <c r="H31" s="56" t="s">
        <v>195</v>
      </c>
      <c r="I31" s="94" t="e">
        <f t="shared" si="16"/>
        <v>#DIV/0!</v>
      </c>
      <c r="J31" s="94" t="e">
        <f t="shared" si="16"/>
        <v>#DIV/0!</v>
      </c>
      <c r="K31" s="94" t="e">
        <f t="shared" si="16"/>
        <v>#DIV/0!</v>
      </c>
      <c r="L31" s="94" t="e">
        <f t="shared" si="16"/>
        <v>#DIV/0!</v>
      </c>
    </row>
    <row r="32" spans="1:12" ht="15.75" thickBot="1" x14ac:dyDescent="0.3">
      <c r="A32" s="56" t="s">
        <v>196</v>
      </c>
      <c r="B32" s="98"/>
      <c r="C32" s="98"/>
      <c r="D32" s="98"/>
      <c r="E32" s="98"/>
      <c r="F32" s="98"/>
      <c r="H32" s="56" t="s">
        <v>196</v>
      </c>
      <c r="I32" s="94" t="e">
        <f t="shared" si="16"/>
        <v>#DIV/0!</v>
      </c>
      <c r="J32" s="94" t="e">
        <f t="shared" si="16"/>
        <v>#DIV/0!</v>
      </c>
      <c r="K32" s="94" t="e">
        <f t="shared" si="16"/>
        <v>#DIV/0!</v>
      </c>
      <c r="L32" s="94" t="e">
        <f t="shared" si="16"/>
        <v>#DIV/0!</v>
      </c>
    </row>
    <row r="33" spans="1:12" ht="15.75" thickBot="1" x14ac:dyDescent="0.3">
      <c r="A33" s="56" t="s">
        <v>197</v>
      </c>
      <c r="B33" s="98"/>
      <c r="C33" s="98"/>
      <c r="D33" s="98"/>
      <c r="E33" s="98"/>
      <c r="F33" s="98"/>
      <c r="H33" s="56" t="s">
        <v>197</v>
      </c>
      <c r="I33" s="94" t="e">
        <f t="shared" si="16"/>
        <v>#DIV/0!</v>
      </c>
      <c r="J33" s="94" t="e">
        <f t="shared" si="16"/>
        <v>#DIV/0!</v>
      </c>
      <c r="K33" s="94" t="e">
        <f t="shared" si="16"/>
        <v>#DIV/0!</v>
      </c>
      <c r="L33" s="94" t="e">
        <f t="shared" si="16"/>
        <v>#DIV/0!</v>
      </c>
    </row>
    <row r="34" spans="1:12" x14ac:dyDescent="0.25">
      <c r="B34" s="55"/>
      <c r="C34" s="55"/>
      <c r="D34" s="55"/>
      <c r="E34" s="55"/>
      <c r="F34" s="55"/>
    </row>
  </sheetData>
  <mergeCells count="1">
    <mergeCell ref="H27:L27"/>
  </mergeCells>
  <phoneticPr fontId="20" type="noConversion"/>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INTRODUCCIÓN</vt:lpstr>
      <vt:lpstr>Balance</vt:lpstr>
      <vt:lpstr>Pérdidas y Ganancias</vt:lpstr>
      <vt:lpstr>Ratios</vt:lpstr>
      <vt:lpstr>TABLA 1</vt:lpstr>
      <vt:lpstr>TABLA 2</vt:lpstr>
      <vt:lpstr>TABLA 3</vt:lpstr>
      <vt:lpstr>TABLA 4</vt:lpstr>
      <vt:lpstr>Políticas de Contratación</vt:lpstr>
      <vt:lpstr>'TABLA 1'!OLE_LINK3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ruiz galvez</dc:creator>
  <cp:lastModifiedBy>maria ruiz galvez</cp:lastModifiedBy>
  <dcterms:created xsi:type="dcterms:W3CDTF">2015-06-05T18:19:34Z</dcterms:created>
  <dcterms:modified xsi:type="dcterms:W3CDTF">2021-04-16T11:26:41Z</dcterms:modified>
</cp:coreProperties>
</file>